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120" yWindow="45" windowWidth="15450" windowHeight="12390" firstSheet="1" activeTab="1"/>
  </bookViews>
  <sheets>
    <sheet name="SCDD Salaries &amp; Wages" sheetId="1" r:id="rId1"/>
    <sheet name="16-17 Budget w red. impact" sheetId="2" r:id="rId2"/>
    <sheet name="16-17 Budget w new formula" sheetId="3" r:id="rId3"/>
    <sheet name="Sheet1" sheetId="4" r:id="rId4"/>
  </sheets>
  <definedNames>
    <definedName name="_xlnm.Print_Area" localSheetId="2">'16-17 Budget w new formula'!$A$1:$M$54</definedName>
    <definedName name="_xlnm.Print_Area" localSheetId="1">'16-17 Budget w red. impact'!$A$1:$M$54</definedName>
    <definedName name="_xlnm.Print_Area" localSheetId="0">'SCDD Salaries &amp; Wages'!$A$1:$M$47</definedName>
    <definedName name="_xlnm.Print_Titles" localSheetId="2">'16-17 Budget w new formula'!$1:$7</definedName>
    <definedName name="_xlnm.Print_Titles" localSheetId="1">'16-17 Budget w red. impact'!$1:$7</definedName>
    <definedName name="_xlnm.Print_Titles" localSheetId="0">'SCDD Salaries &amp; Wages'!$1:$7</definedName>
  </definedNames>
  <calcPr calcId="145621"/>
</workbook>
</file>

<file path=xl/calcChain.xml><?xml version="1.0" encoding="utf-8"?>
<calcChain xmlns="http://schemas.openxmlformats.org/spreadsheetml/2006/main">
  <c r="M46" i="3" l="1"/>
  <c r="K44" i="3"/>
  <c r="I44" i="3"/>
  <c r="G44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K20" i="3"/>
  <c r="K48" i="3" s="1"/>
  <c r="I20" i="3"/>
  <c r="I48" i="3" s="1"/>
  <c r="G20" i="3"/>
  <c r="M18" i="3"/>
  <c r="J18" i="3"/>
  <c r="M16" i="3"/>
  <c r="M14" i="3"/>
  <c r="M20" i="3" l="1"/>
  <c r="G48" i="3"/>
  <c r="M44" i="3"/>
  <c r="M48" i="3" l="1"/>
  <c r="M46" i="2"/>
  <c r="K44" i="2"/>
  <c r="J18" i="2" l="1"/>
  <c r="I44" i="2"/>
  <c r="G44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G20" i="2"/>
  <c r="M16" i="2"/>
  <c r="M14" i="2"/>
  <c r="G41" i="1"/>
  <c r="G48" i="2" l="1"/>
  <c r="M44" i="2"/>
  <c r="M18" i="2"/>
  <c r="M20" i="2" s="1"/>
  <c r="K20" i="2"/>
  <c r="K48" i="2" s="1"/>
  <c r="I20" i="2"/>
  <c r="I48" i="2" s="1"/>
  <c r="M48" i="2" l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21" i="1"/>
  <c r="M13" i="1"/>
  <c r="M15" i="1"/>
  <c r="M11" i="1"/>
  <c r="K41" i="1"/>
  <c r="I41" i="1"/>
  <c r="K17" i="1"/>
  <c r="I17" i="1"/>
  <c r="G17" i="1"/>
  <c r="M17" i="1" l="1"/>
  <c r="M41" i="1"/>
  <c r="G43" i="1"/>
  <c r="K43" i="1"/>
  <c r="I43" i="1"/>
  <c r="M43" i="1" l="1"/>
</calcChain>
</file>

<file path=xl/sharedStrings.xml><?xml version="1.0" encoding="utf-8"?>
<sst xmlns="http://schemas.openxmlformats.org/spreadsheetml/2006/main" count="119" uniqueCount="53">
  <si>
    <t>State Council On Developmental Disabilities</t>
  </si>
  <si>
    <t>Fiscal Year 2015-16</t>
  </si>
  <si>
    <t>1. Personal Services:</t>
  </si>
  <si>
    <t>Net Salaries &amp; Wages</t>
  </si>
  <si>
    <t>Temporary Help / Honorarium</t>
  </si>
  <si>
    <t>Staff Benefits (48.88%)</t>
  </si>
  <si>
    <t>Total Personnel Services</t>
  </si>
  <si>
    <t>2. Operating Expense:</t>
  </si>
  <si>
    <t>General Expense</t>
  </si>
  <si>
    <t>Printing</t>
  </si>
  <si>
    <t>Communications</t>
  </si>
  <si>
    <t xml:space="preserve">Postage </t>
  </si>
  <si>
    <t xml:space="preserve">Travel-in-State : </t>
  </si>
  <si>
    <t xml:space="preserve">   Per Diem</t>
  </si>
  <si>
    <t xml:space="preserve">   Commercial Air</t>
  </si>
  <si>
    <t xml:space="preserve">   Private Car</t>
  </si>
  <si>
    <t xml:space="preserve">   Taxi &amp; Shuttle</t>
  </si>
  <si>
    <t xml:space="preserve">   Other</t>
  </si>
  <si>
    <t>Out-of-State Travel</t>
  </si>
  <si>
    <t>Training ( Tuition and Registration)</t>
  </si>
  <si>
    <t>Facilities Operations (Rent)</t>
  </si>
  <si>
    <t>Interdepartmental Services:</t>
  </si>
  <si>
    <t>External Contract Services</t>
  </si>
  <si>
    <t>Data Processing ( Software, Supplies &amp; Misc.)</t>
  </si>
  <si>
    <t>SWCAP</t>
  </si>
  <si>
    <t>Total Operating Expense</t>
  </si>
  <si>
    <t>3. Total Headquarters Budget  (1 + 2 )*</t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</si>
  <si>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>Includes Council Member Honorarium and Travel Costs.</t>
    </r>
  </si>
  <si>
    <t xml:space="preserve"> </t>
  </si>
  <si>
    <t>CRA/VAS</t>
  </si>
  <si>
    <t>Other Items of Expense</t>
  </si>
  <si>
    <t>QA</t>
  </si>
  <si>
    <t>State Council Budgeted Base Details</t>
  </si>
  <si>
    <t>TOTAL</t>
  </si>
  <si>
    <t>BSG*</t>
  </si>
  <si>
    <t>Utilities</t>
  </si>
  <si>
    <t>Current contract amount</t>
  </si>
  <si>
    <t xml:space="preserve">Staff Benefits </t>
  </si>
  <si>
    <t>4. Total Council Budget  (1 + 2 + 3 )</t>
  </si>
  <si>
    <t xml:space="preserve">State Council Budgeted Base </t>
  </si>
  <si>
    <t>2. Operating Expense and Equipment:</t>
  </si>
  <si>
    <t>Total Operating Expense and Equipment</t>
  </si>
  <si>
    <t>5. Total Basic State Grant Award</t>
  </si>
  <si>
    <t>3. Community Grants</t>
  </si>
  <si>
    <t>Clients' Rights Advocates/ Volunteer Advocacy</t>
  </si>
  <si>
    <t xml:space="preserve">Basic State Grant (BSG) </t>
  </si>
  <si>
    <t xml:space="preserve">Federal Funds </t>
  </si>
  <si>
    <t>State Grants</t>
  </si>
  <si>
    <t>Quality Assessment</t>
  </si>
  <si>
    <t>Statewide Cost Allocation Plan (SWACAP)</t>
  </si>
  <si>
    <t>Fiscal Year 2016-17</t>
  </si>
  <si>
    <t xml:space="preserve"> 2016-17 Budget with Recommended Deficit Reduction Impact</t>
  </si>
  <si>
    <t>5. Total Basic State Grant Award with New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</si>
</sst>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_);_(&quot;$&quot;* \(#,##0\);_(&quot;$&quot;* &quot;-&quot;??_);_(@_)"/>
  </numFmts>
  <fonts count="18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rgb="FFFF0000"/>
      <name val="Arial"/>
      <family val="2"/>
    </font>
    <font>
      <b/>
      <u/>
      <vertAlign val="superscript"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3" fillId="0" borderId="0" xfId="0" applyFont="1" applyFill="1" applyAlignment="1"/>
    <xf numFmtId="164" fontId="0" fillId="0" borderId="0" xfId="0" applyNumberFormat="1"/>
    <xf numFmtId="165" fontId="5" fillId="0" borderId="0" xfId="0" applyNumberFormat="1" applyFont="1" applyFill="1" applyBorder="1" applyAlignment="1">
      <alignment horizontal="left"/>
    </xf>
    <xf numFmtId="165" fontId="5" fillId="0" borderId="2" xfId="2" applyNumberFormat="1" applyFont="1" applyBorder="1"/>
    <xf numFmtId="0" fontId="6" fillId="0" borderId="0" xfId="0" applyFont="1" applyFill="1"/>
    <xf numFmtId="0" fontId="0" fillId="0" borderId="0" xfId="0" applyFill="1"/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64" fontId="7" fillId="0" borderId="0" xfId="0" applyNumberFormat="1" applyFont="1"/>
    <xf numFmtId="0" fontId="6" fillId="0" borderId="0" xfId="0" applyFont="1"/>
    <xf numFmtId="0" fontId="8" fillId="0" borderId="0" xfId="0" applyFont="1" applyBorder="1"/>
    <xf numFmtId="165" fontId="9" fillId="0" borderId="0" xfId="2" applyNumberFormat="1" applyFont="1"/>
    <xf numFmtId="165" fontId="8" fillId="0" borderId="0" xfId="2" applyNumberFormat="1" applyFont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1" fillId="0" borderId="0" xfId="0" applyFont="1" applyBorder="1"/>
    <xf numFmtId="0" fontId="10" fillId="0" borderId="0" xfId="0" applyFont="1" applyAlignment="1">
      <alignment horizontal="center"/>
    </xf>
    <xf numFmtId="165" fontId="11" fillId="0" borderId="0" xfId="1" applyNumberFormat="1" applyFont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9" fillId="0" borderId="0" xfId="0" applyFont="1" applyBorder="1"/>
    <xf numFmtId="0" fontId="6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12" fillId="0" borderId="0" xfId="0" applyNumberFormat="1" applyFont="1" applyFill="1" applyAlignment="1">
      <alignment horizontal="center"/>
    </xf>
    <xf numFmtId="44" fontId="0" fillId="0" borderId="0" xfId="0" applyNumberFormat="1" applyFill="1"/>
    <xf numFmtId="165" fontId="8" fillId="0" borderId="1" xfId="2" applyNumberFormat="1" applyFont="1" applyBorder="1" applyAlignment="1">
      <alignment horizontal="center" wrapText="1"/>
    </xf>
    <xf numFmtId="165" fontId="8" fillId="0" borderId="0" xfId="0" applyNumberFormat="1" applyFont="1" applyBorder="1"/>
    <xf numFmtId="0" fontId="13" fillId="0" borderId="0" xfId="0" applyFont="1" applyBorder="1"/>
    <xf numFmtId="165" fontId="14" fillId="0" borderId="2" xfId="2" applyNumberFormat="1" applyFont="1" applyBorder="1"/>
    <xf numFmtId="0" fontId="8" fillId="0" borderId="0" xfId="0" applyFont="1"/>
    <xf numFmtId="165" fontId="8" fillId="0" borderId="0" xfId="0" applyNumberFormat="1" applyFont="1"/>
    <xf numFmtId="0" fontId="13" fillId="0" borderId="0" xfId="0" applyFont="1"/>
    <xf numFmtId="165" fontId="14" fillId="0" borderId="2" xfId="0" applyNumberFormat="1" applyFont="1" applyBorder="1"/>
    <xf numFmtId="164" fontId="0" fillId="0" borderId="0" xfId="0" applyNumberFormat="1" applyAlignment="1">
      <alignment horizontal="center"/>
    </xf>
    <xf numFmtId="0" fontId="6" fillId="0" borderId="0" xfId="0" applyFont="1" applyFill="1" applyBorder="1" applyAlignment="1"/>
    <xf numFmtId="164" fontId="3" fillId="0" borderId="0" xfId="0" applyNumberFormat="1" applyFont="1" applyAlignment="1">
      <alignment horizontal="center"/>
    </xf>
    <xf numFmtId="0" fontId="14" fillId="0" borderId="0" xfId="0" applyFont="1" applyBorder="1"/>
    <xf numFmtId="0" fontId="15" fillId="0" borderId="0" xfId="0" applyFont="1" applyBorder="1"/>
    <xf numFmtId="165" fontId="9" fillId="0" borderId="0" xfId="2" applyNumberFormat="1" applyFont="1" applyFill="1"/>
    <xf numFmtId="165" fontId="9" fillId="0" borderId="1" xfId="0" applyNumberFormat="1" applyFont="1" applyFill="1" applyBorder="1" applyAlignment="1">
      <alignment horizontal="left"/>
    </xf>
    <xf numFmtId="165" fontId="9" fillId="0" borderId="0" xfId="2" applyNumberFormat="1" applyFont="1" applyBorder="1" applyAlignment="1">
      <alignment horizontal="center"/>
    </xf>
    <xf numFmtId="165" fontId="0" fillId="0" borderId="0" xfId="0" applyNumberFormat="1"/>
    <xf numFmtId="165" fontId="8" fillId="0" borderId="0" xfId="2" applyNumberFormat="1" applyFont="1" applyBorder="1" applyAlignment="1">
      <alignment horizontal="center"/>
    </xf>
    <xf numFmtId="165" fontId="8" fillId="0" borderId="1" xfId="2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6" fillId="0" borderId="0" xfId="0" applyFont="1"/>
    <xf numFmtId="165" fontId="9" fillId="0" borderId="1" xfId="2" applyNumberFormat="1" applyFont="1" applyFill="1" applyBorder="1"/>
    <xf numFmtId="165" fontId="0" fillId="0" borderId="0" xfId="2" applyNumberFormat="1" applyFont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6" fillId="0" borderId="0" xfId="0" applyFont="1" applyFill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165" fontId="5" fillId="0" borderId="2" xfId="2" applyNumberFormat="1" applyFont="1" applyFill="1" applyBorder="1"/>
    <xf numFmtId="0" fontId="4" fillId="0" borderId="0" xfId="0" applyFont="1" applyFill="1" applyBorder="1" applyAlignment="1">
      <alignment horizontal="left"/>
    </xf>
    <xf numFmtId="164" fontId="7" fillId="0" borderId="0" xfId="0" applyNumberFormat="1" applyFont="1" applyFill="1"/>
    <xf numFmtId="0" fontId="8" fillId="0" borderId="0" xfId="0" applyFont="1" applyFill="1" applyBorder="1"/>
    <xf numFmtId="165" fontId="8" fillId="0" borderId="0" xfId="2" applyNumberFormat="1" applyFont="1" applyFill="1" applyBorder="1" applyAlignment="1">
      <alignment horizontal="center"/>
    </xf>
    <xf numFmtId="165" fontId="0" fillId="0" borderId="0" xfId="0" applyNumberFormat="1" applyFill="1"/>
    <xf numFmtId="165" fontId="8" fillId="0" borderId="0" xfId="2" applyNumberFormat="1" applyFont="1" applyFill="1" applyBorder="1" applyAlignment="1">
      <alignment horizontal="center" wrapText="1"/>
    </xf>
    <xf numFmtId="165" fontId="0" fillId="0" borderId="0" xfId="2" applyNumberFormat="1" applyFont="1" applyFill="1"/>
    <xf numFmtId="0" fontId="11" fillId="0" borderId="0" xfId="0" applyFont="1" applyFill="1" applyBorder="1"/>
    <xf numFmtId="165" fontId="11" fillId="0" borderId="0" xfId="1" applyNumberFormat="1" applyFont="1" applyFill="1" applyBorder="1" applyAlignment="1">
      <alignment horizontal="center"/>
    </xf>
    <xf numFmtId="0" fontId="9" fillId="0" borderId="0" xfId="0" applyFont="1" applyFill="1" applyBorder="1"/>
    <xf numFmtId="165" fontId="9" fillId="0" borderId="0" xfId="2" applyNumberFormat="1" applyFont="1" applyFill="1" applyBorder="1" applyAlignment="1">
      <alignment horizontal="center"/>
    </xf>
    <xf numFmtId="165" fontId="8" fillId="0" borderId="1" xfId="2" applyNumberFormat="1" applyFont="1" applyFill="1" applyBorder="1" applyAlignment="1">
      <alignment horizontal="center"/>
    </xf>
    <xf numFmtId="165" fontId="8" fillId="0" borderId="1" xfId="2" applyNumberFormat="1" applyFont="1" applyFill="1" applyBorder="1" applyAlignment="1">
      <alignment horizontal="center" wrapText="1"/>
    </xf>
    <xf numFmtId="165" fontId="8" fillId="0" borderId="0" xfId="0" applyNumberFormat="1" applyFont="1" applyFill="1" applyBorder="1"/>
    <xf numFmtId="0" fontId="13" fillId="0" borderId="0" xfId="0" applyFont="1" applyFill="1" applyBorder="1"/>
    <xf numFmtId="165" fontId="14" fillId="0" borderId="2" xfId="2" applyNumberFormat="1" applyFont="1" applyFill="1" applyBorder="1"/>
    <xf numFmtId="165" fontId="14" fillId="0" borderId="0" xfId="2" applyNumberFormat="1" applyFont="1" applyFill="1" applyBorder="1"/>
    <xf numFmtId="0" fontId="13" fillId="0" borderId="0" xfId="0" applyFont="1" applyFill="1"/>
    <xf numFmtId="165" fontId="14" fillId="0" borderId="2" xfId="2" applyNumberFormat="1" applyFont="1" applyFill="1" applyBorder="1" applyAlignment="1">
      <alignment horizontal="center"/>
    </xf>
    <xf numFmtId="0" fontId="8" fillId="0" borderId="0" xfId="0" applyFont="1" applyFill="1"/>
    <xf numFmtId="165" fontId="8" fillId="0" borderId="0" xfId="0" applyNumberFormat="1" applyFont="1" applyFill="1"/>
    <xf numFmtId="165" fontId="14" fillId="0" borderId="2" xfId="0" applyNumberFormat="1" applyFont="1" applyFill="1" applyBorder="1"/>
    <xf numFmtId="165" fontId="14" fillId="0" borderId="0" xfId="0" applyNumberFormat="1" applyFont="1" applyFill="1" applyBorder="1"/>
    <xf numFmtId="165" fontId="5" fillId="0" borderId="0" xfId="2" applyNumberFormat="1" applyFont="1" applyFill="1" applyAlignment="1">
      <alignment horizontal="center"/>
    </xf>
    <xf numFmtId="0" fontId="9" fillId="0" borderId="0" xfId="0" applyFont="1" applyFill="1"/>
    <xf numFmtId="165" fontId="5" fillId="0" borderId="0" xfId="2" applyNumberFormat="1" applyFont="1" applyFill="1"/>
    <xf numFmtId="164" fontId="3" fillId="0" borderId="0" xfId="0" applyNumberFormat="1" applyFont="1" applyFill="1" applyAlignment="1">
      <alignment horizontal="center"/>
    </xf>
    <xf numFmtId="0" fontId="14" fillId="0" borderId="0" xfId="0" applyFont="1" applyFill="1" applyBorder="1"/>
    <xf numFmtId="0" fontId="15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2" fillId="0" borderId="4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topLeftCell="A19" zoomScaleNormal="100" zoomScaleSheetLayoutView="100" workbookViewId="0">
      <selection activeCell="A51" sqref="A51"/>
    </sheetView>
  </sheetViews>
  <sheetFormatPr defaultRowHeight="12.75" x14ac:dyDescent="0.2"/>
  <cols>
    <col min="1" max="1" width="41.5703125" customWidth="1"/>
    <col min="2" max="2" width="12.85546875" customWidth="1"/>
    <col min="3" max="3" width="0.85546875" customWidth="1"/>
    <col min="4" max="4" width="12.85546875" customWidth="1"/>
    <col min="5" max="5" width="0.85546875" customWidth="1"/>
    <col min="6" max="6" width="0.85546875" hidden="1" customWidth="1"/>
    <col min="7" max="7" width="15.42578125" customWidth="1"/>
    <col min="8" max="8" width="2.5703125" customWidth="1"/>
    <col min="9" max="9" width="15.42578125" customWidth="1"/>
    <col min="10" max="10" width="2.5703125" customWidth="1"/>
    <col min="11" max="11" width="15.42578125" customWidth="1"/>
    <col min="12" max="12" width="2.5703125" customWidth="1"/>
    <col min="13" max="13" width="15.42578125" customWidth="1"/>
    <col min="15" max="15" width="12.28515625" bestFit="1" customWidth="1"/>
  </cols>
  <sheetData>
    <row r="1" spans="1:13" ht="15.75" x14ac:dyDescent="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5.75" x14ac:dyDescent="0.25">
      <c r="A2" s="106" t="s">
        <v>32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5.75" x14ac:dyDescent="0.25">
      <c r="A3" s="106" t="s">
        <v>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ht="15.75" x14ac:dyDescent="0.25">
      <c r="A4" s="1"/>
      <c r="B4" s="1"/>
      <c r="C4" s="1"/>
      <c r="D4" s="1"/>
      <c r="E4" s="1"/>
    </row>
    <row r="5" spans="1:13" ht="15.75" x14ac:dyDescent="0.25">
      <c r="A5" s="1"/>
      <c r="B5" s="1"/>
      <c r="C5" s="1"/>
      <c r="D5" s="1"/>
      <c r="E5" s="1"/>
    </row>
    <row r="6" spans="1:13" ht="14.25" customHeight="1" x14ac:dyDescent="0.2">
      <c r="A6" s="2"/>
      <c r="B6" s="2"/>
      <c r="C6" s="3"/>
      <c r="E6" s="3"/>
      <c r="G6" s="3"/>
      <c r="I6" s="3"/>
      <c r="K6" s="3"/>
      <c r="M6" s="3"/>
    </row>
    <row r="7" spans="1:13" x14ac:dyDescent="0.2">
      <c r="A7" s="5"/>
      <c r="C7" s="6"/>
      <c r="E7" s="3"/>
      <c r="G7" s="3"/>
      <c r="I7" s="3"/>
      <c r="K7" s="3"/>
      <c r="M7" s="3"/>
    </row>
    <row r="8" spans="1:13" ht="15.75" x14ac:dyDescent="0.25">
      <c r="A8" s="3"/>
      <c r="C8" s="3"/>
      <c r="E8" s="3"/>
      <c r="G8" s="53" t="s">
        <v>34</v>
      </c>
      <c r="H8" s="54"/>
      <c r="I8" s="53" t="s">
        <v>29</v>
      </c>
      <c r="J8" s="54"/>
      <c r="K8" s="53" t="s">
        <v>31</v>
      </c>
      <c r="L8" s="54"/>
      <c r="M8" s="53" t="s">
        <v>33</v>
      </c>
    </row>
    <row r="9" spans="1:13" x14ac:dyDescent="0.2">
      <c r="A9" s="7" t="s">
        <v>2</v>
      </c>
      <c r="C9" s="3"/>
      <c r="E9" s="3"/>
      <c r="G9" s="3"/>
      <c r="I9" s="3"/>
      <c r="K9" s="3"/>
      <c r="M9" s="3"/>
    </row>
    <row r="10" spans="1:13" x14ac:dyDescent="0.2">
      <c r="A10" s="7"/>
      <c r="C10" s="3"/>
      <c r="E10" s="3"/>
      <c r="G10" s="3"/>
      <c r="I10" s="3"/>
      <c r="K10" s="3"/>
      <c r="M10" s="3"/>
    </row>
    <row r="11" spans="1:13" ht="14.25" x14ac:dyDescent="0.2">
      <c r="A11" s="8" t="s">
        <v>3</v>
      </c>
      <c r="C11" s="9"/>
      <c r="E11" s="10"/>
      <c r="G11" s="47">
        <v>2657500</v>
      </c>
      <c r="H11" s="20"/>
      <c r="I11" s="47">
        <v>923606</v>
      </c>
      <c r="J11" s="20"/>
      <c r="K11" s="47">
        <v>1129239</v>
      </c>
      <c r="L11" s="20"/>
      <c r="M11" s="47">
        <f>SUM(G11+I11+K11)</f>
        <v>4710345</v>
      </c>
    </row>
    <row r="12" spans="1:13" ht="14.25" x14ac:dyDescent="0.2">
      <c r="A12" s="8"/>
      <c r="C12" s="9"/>
      <c r="E12" s="10"/>
      <c r="G12" s="47"/>
      <c r="H12" s="20"/>
      <c r="I12" s="47"/>
      <c r="J12" s="20"/>
      <c r="K12" s="47"/>
      <c r="L12" s="20"/>
      <c r="M12" s="47"/>
    </row>
    <row r="13" spans="1:13" ht="14.25" x14ac:dyDescent="0.2">
      <c r="A13" s="11" t="s">
        <v>4</v>
      </c>
      <c r="C13" s="9"/>
      <c r="E13" s="10"/>
      <c r="G13" s="22">
        <v>66500</v>
      </c>
      <c r="H13" s="20"/>
      <c r="I13" s="22">
        <v>0</v>
      </c>
      <c r="J13" s="20"/>
      <c r="K13" s="22">
        <v>0</v>
      </c>
      <c r="L13" s="20"/>
      <c r="M13" s="47">
        <f t="shared" ref="M13:M15" si="0">SUM(G13+I13+K13)</f>
        <v>66500</v>
      </c>
    </row>
    <row r="14" spans="1:13" ht="14.25" x14ac:dyDescent="0.2">
      <c r="A14" s="11"/>
      <c r="C14" s="9"/>
      <c r="E14" s="10"/>
      <c r="G14" s="22"/>
      <c r="H14" s="20"/>
      <c r="I14" s="22"/>
      <c r="J14" s="20"/>
      <c r="K14" s="22"/>
      <c r="L14" s="20"/>
      <c r="M14" s="47"/>
    </row>
    <row r="15" spans="1:13" ht="14.25" x14ac:dyDescent="0.2">
      <c r="A15" s="11" t="s">
        <v>5</v>
      </c>
      <c r="C15" s="2"/>
      <c r="E15" s="12"/>
      <c r="G15" s="48">
        <v>2541000</v>
      </c>
      <c r="H15" s="20"/>
      <c r="I15" s="48">
        <v>398449</v>
      </c>
      <c r="J15" s="20"/>
      <c r="K15" s="48">
        <v>487637</v>
      </c>
      <c r="L15" s="20"/>
      <c r="M15" s="55">
        <f t="shared" si="0"/>
        <v>3427086</v>
      </c>
    </row>
    <row r="16" spans="1:13" ht="15" x14ac:dyDescent="0.25">
      <c r="A16" s="11"/>
      <c r="C16" s="2"/>
      <c r="E16" s="12"/>
      <c r="G16" s="13"/>
      <c r="I16" s="13"/>
      <c r="K16" s="13"/>
      <c r="M16" s="13"/>
    </row>
    <row r="17" spans="1:15" ht="15.75" thickBot="1" x14ac:dyDescent="0.3">
      <c r="A17" s="11" t="s">
        <v>6</v>
      </c>
      <c r="C17" s="2"/>
      <c r="E17" s="12"/>
      <c r="G17" s="14">
        <f>SUM(G11:G15)</f>
        <v>5265000</v>
      </c>
      <c r="I17" s="14">
        <f>SUM(I11:I15)</f>
        <v>1322055</v>
      </c>
      <c r="K17" s="14">
        <f>SUM(K11:K15)</f>
        <v>1616876</v>
      </c>
      <c r="M17" s="14">
        <f>SUM(M11:M15)</f>
        <v>8203931</v>
      </c>
    </row>
    <row r="18" spans="1:15" ht="13.5" thickTop="1" x14ac:dyDescent="0.2">
      <c r="A18" s="15"/>
      <c r="C18" s="9"/>
      <c r="E18" s="10"/>
      <c r="G18" s="16"/>
      <c r="I18" s="16"/>
      <c r="K18" s="16"/>
      <c r="M18" s="16"/>
    </row>
    <row r="19" spans="1:15" x14ac:dyDescent="0.2">
      <c r="A19" s="17" t="s">
        <v>7</v>
      </c>
      <c r="C19" s="18"/>
      <c r="E19" s="19"/>
      <c r="G19" s="20"/>
      <c r="I19" s="20"/>
      <c r="K19" s="20"/>
      <c r="M19" s="20"/>
    </row>
    <row r="20" spans="1:15" x14ac:dyDescent="0.2">
      <c r="A20" s="17"/>
      <c r="C20" s="18"/>
      <c r="E20" s="19"/>
      <c r="G20" s="20"/>
      <c r="I20" s="20"/>
      <c r="K20" s="20"/>
      <c r="M20" s="20"/>
    </row>
    <row r="21" spans="1:15" ht="14.25" x14ac:dyDescent="0.2">
      <c r="A21" s="21" t="s">
        <v>8</v>
      </c>
      <c r="C21" s="2"/>
      <c r="E21" s="19"/>
      <c r="G21" s="51">
        <v>15000</v>
      </c>
      <c r="H21" s="50"/>
      <c r="I21" s="51">
        <v>75000</v>
      </c>
      <c r="J21" s="50"/>
      <c r="K21" s="23">
        <v>29000</v>
      </c>
      <c r="L21" s="50"/>
      <c r="M21" s="23">
        <f>SUM(G21+I21+K21)</f>
        <v>119000</v>
      </c>
      <c r="O21" s="56"/>
    </row>
    <row r="22" spans="1:15" ht="14.25" x14ac:dyDescent="0.2">
      <c r="A22" s="21" t="s">
        <v>9</v>
      </c>
      <c r="C22" s="9"/>
      <c r="E22" s="10"/>
      <c r="G22" s="51">
        <v>40000</v>
      </c>
      <c r="H22" s="50"/>
      <c r="I22" s="51">
        <v>9000</v>
      </c>
      <c r="J22" s="50"/>
      <c r="K22" s="23">
        <v>21000</v>
      </c>
      <c r="L22" s="50"/>
      <c r="M22" s="23">
        <f t="shared" ref="M22:M39" si="1">SUM(G22+I22+K22)</f>
        <v>70000</v>
      </c>
      <c r="O22" s="56"/>
    </row>
    <row r="23" spans="1:15" ht="14.25" x14ac:dyDescent="0.2">
      <c r="A23" s="21" t="s">
        <v>10</v>
      </c>
      <c r="C23" s="3"/>
      <c r="E23" s="10"/>
      <c r="G23" s="51">
        <v>95000</v>
      </c>
      <c r="H23" s="50"/>
      <c r="I23" s="51">
        <v>25000</v>
      </c>
      <c r="J23" s="50"/>
      <c r="K23" s="23">
        <v>30000</v>
      </c>
      <c r="L23" s="50"/>
      <c r="M23" s="23">
        <f t="shared" si="1"/>
        <v>150000</v>
      </c>
      <c r="O23" s="56"/>
    </row>
    <row r="24" spans="1:15" ht="14.25" x14ac:dyDescent="0.2">
      <c r="A24" s="21" t="s">
        <v>11</v>
      </c>
      <c r="C24" s="18"/>
      <c r="E24" s="12"/>
      <c r="G24" s="51">
        <v>16000</v>
      </c>
      <c r="H24" s="50"/>
      <c r="I24" s="51">
        <v>13967</v>
      </c>
      <c r="J24" s="50"/>
      <c r="K24" s="23">
        <v>135000</v>
      </c>
      <c r="L24" s="50"/>
      <c r="M24" s="23">
        <f t="shared" si="1"/>
        <v>164967</v>
      </c>
      <c r="O24" s="56"/>
    </row>
    <row r="25" spans="1:15" ht="14.25" x14ac:dyDescent="0.2">
      <c r="A25" s="21" t="s">
        <v>12</v>
      </c>
      <c r="C25" s="24"/>
      <c r="E25" s="12"/>
      <c r="G25" s="51">
        <v>108000</v>
      </c>
      <c r="H25" s="50"/>
      <c r="I25" s="51">
        <v>64000</v>
      </c>
      <c r="J25" s="50"/>
      <c r="K25" s="23">
        <v>50000</v>
      </c>
      <c r="L25" s="50"/>
      <c r="M25" s="23">
        <f t="shared" si="1"/>
        <v>222000</v>
      </c>
      <c r="O25" s="56"/>
    </row>
    <row r="26" spans="1:15" ht="14.25" hidden="1" x14ac:dyDescent="0.2">
      <c r="A26" s="25" t="s">
        <v>13</v>
      </c>
      <c r="C26" s="26"/>
      <c r="E26" s="19"/>
      <c r="G26" s="27">
        <v>0</v>
      </c>
      <c r="H26" s="50"/>
      <c r="I26" s="27">
        <v>0</v>
      </c>
      <c r="J26" s="50"/>
      <c r="K26" s="27">
        <v>0</v>
      </c>
      <c r="L26" s="50"/>
      <c r="M26" s="23">
        <f t="shared" si="1"/>
        <v>0</v>
      </c>
      <c r="O26" s="56"/>
    </row>
    <row r="27" spans="1:15" ht="14.25" hidden="1" x14ac:dyDescent="0.2">
      <c r="A27" s="25" t="s">
        <v>14</v>
      </c>
      <c r="C27" s="9"/>
      <c r="E27" s="10"/>
      <c r="G27" s="27">
        <v>18000</v>
      </c>
      <c r="H27" s="50"/>
      <c r="I27" s="27">
        <v>18000</v>
      </c>
      <c r="J27" s="50"/>
      <c r="K27" s="27">
        <v>18000</v>
      </c>
      <c r="L27" s="50"/>
      <c r="M27" s="23">
        <f t="shared" si="1"/>
        <v>54000</v>
      </c>
      <c r="O27" s="56"/>
    </row>
    <row r="28" spans="1:15" ht="14.25" hidden="1" x14ac:dyDescent="0.2">
      <c r="A28" s="25" t="s">
        <v>15</v>
      </c>
      <c r="C28" s="9"/>
      <c r="E28" s="28"/>
      <c r="G28" s="27">
        <v>0</v>
      </c>
      <c r="H28" s="50"/>
      <c r="I28" s="27">
        <v>0</v>
      </c>
      <c r="J28" s="50"/>
      <c r="K28" s="27">
        <v>0</v>
      </c>
      <c r="L28" s="50"/>
      <c r="M28" s="23">
        <f t="shared" si="1"/>
        <v>0</v>
      </c>
      <c r="O28" s="56"/>
    </row>
    <row r="29" spans="1:15" ht="14.25" hidden="1" x14ac:dyDescent="0.2">
      <c r="A29" s="25" t="s">
        <v>16</v>
      </c>
      <c r="C29" s="9"/>
      <c r="E29" s="28"/>
      <c r="G29" s="27">
        <v>0</v>
      </c>
      <c r="H29" s="50"/>
      <c r="I29" s="27">
        <v>0</v>
      </c>
      <c r="J29" s="50"/>
      <c r="K29" s="27">
        <v>0</v>
      </c>
      <c r="L29" s="50"/>
      <c r="M29" s="23">
        <f t="shared" si="1"/>
        <v>0</v>
      </c>
      <c r="O29" s="56"/>
    </row>
    <row r="30" spans="1:15" ht="14.25" hidden="1" x14ac:dyDescent="0.2">
      <c r="A30" s="25" t="s">
        <v>17</v>
      </c>
      <c r="C30" s="9"/>
      <c r="E30" s="10"/>
      <c r="G30" s="27">
        <v>0</v>
      </c>
      <c r="H30" s="50"/>
      <c r="I30" s="27">
        <v>0</v>
      </c>
      <c r="J30" s="50"/>
      <c r="K30" s="27">
        <v>0</v>
      </c>
      <c r="L30" s="50"/>
      <c r="M30" s="23">
        <f t="shared" si="1"/>
        <v>0</v>
      </c>
      <c r="O30" s="56"/>
    </row>
    <row r="31" spans="1:15" ht="14.25" x14ac:dyDescent="0.2">
      <c r="A31" s="29" t="s">
        <v>18</v>
      </c>
      <c r="C31" s="30"/>
      <c r="E31" s="10"/>
      <c r="G31" s="51">
        <v>10000</v>
      </c>
      <c r="H31" s="50"/>
      <c r="I31" s="51">
        <v>0</v>
      </c>
      <c r="J31" s="50"/>
      <c r="K31" s="23">
        <v>0</v>
      </c>
      <c r="L31" s="50"/>
      <c r="M31" s="23">
        <f t="shared" si="1"/>
        <v>10000</v>
      </c>
      <c r="O31" s="56"/>
    </row>
    <row r="32" spans="1:15" ht="14.25" x14ac:dyDescent="0.2">
      <c r="A32" s="21" t="s">
        <v>19</v>
      </c>
      <c r="C32" s="16"/>
      <c r="E32" s="31"/>
      <c r="G32" s="51">
        <v>6000</v>
      </c>
      <c r="H32" s="50"/>
      <c r="I32" s="51">
        <v>15000</v>
      </c>
      <c r="J32" s="50"/>
      <c r="K32" s="23">
        <v>1000</v>
      </c>
      <c r="L32" s="50"/>
      <c r="M32" s="23">
        <f t="shared" si="1"/>
        <v>22000</v>
      </c>
      <c r="O32" s="56"/>
    </row>
    <row r="33" spans="1:15" ht="14.25" x14ac:dyDescent="0.2">
      <c r="A33" s="21" t="s">
        <v>20</v>
      </c>
      <c r="C33" s="16"/>
      <c r="E33" s="32"/>
      <c r="G33" s="51">
        <v>585000</v>
      </c>
      <c r="H33" s="50"/>
      <c r="I33" s="51">
        <v>23780</v>
      </c>
      <c r="J33" s="50"/>
      <c r="K33" s="23">
        <v>211000</v>
      </c>
      <c r="L33" s="50"/>
      <c r="M33" s="23">
        <f t="shared" si="1"/>
        <v>819780</v>
      </c>
      <c r="O33" s="56"/>
    </row>
    <row r="34" spans="1:15" ht="14.25" x14ac:dyDescent="0.2">
      <c r="A34" s="21" t="s">
        <v>35</v>
      </c>
      <c r="C34" s="16"/>
      <c r="E34" s="32"/>
      <c r="G34" s="51">
        <v>8000</v>
      </c>
      <c r="H34" s="50"/>
      <c r="I34" s="51">
        <v>0</v>
      </c>
      <c r="J34" s="50"/>
      <c r="K34" s="23">
        <v>2000</v>
      </c>
      <c r="L34" s="50"/>
      <c r="M34" s="23">
        <f t="shared" si="1"/>
        <v>10000</v>
      </c>
      <c r="O34" s="56"/>
    </row>
    <row r="35" spans="1:15" ht="14.25" x14ac:dyDescent="0.2">
      <c r="A35" s="21" t="s">
        <v>21</v>
      </c>
      <c r="C35" s="33"/>
      <c r="E35" s="32"/>
      <c r="G35" s="51">
        <v>411000</v>
      </c>
      <c r="H35" s="50"/>
      <c r="I35" s="51">
        <v>134040</v>
      </c>
      <c r="J35" s="50"/>
      <c r="K35" s="23">
        <v>154890</v>
      </c>
      <c r="L35" s="50"/>
      <c r="M35" s="23">
        <f t="shared" si="1"/>
        <v>699930</v>
      </c>
      <c r="O35" s="56"/>
    </row>
    <row r="36" spans="1:15" ht="14.25" x14ac:dyDescent="0.2">
      <c r="A36" s="29" t="s">
        <v>22</v>
      </c>
      <c r="C36" s="11"/>
      <c r="E36" s="32"/>
      <c r="G36" s="49">
        <v>435000</v>
      </c>
      <c r="H36" s="50"/>
      <c r="I36" s="49">
        <v>3000</v>
      </c>
      <c r="J36" s="50"/>
      <c r="K36" s="49">
        <v>12000</v>
      </c>
      <c r="L36" s="50"/>
      <c r="M36" s="23">
        <f t="shared" si="1"/>
        <v>450000</v>
      </c>
      <c r="O36" s="56"/>
    </row>
    <row r="37" spans="1:15" ht="14.25" x14ac:dyDescent="0.2">
      <c r="A37" s="21" t="s">
        <v>23</v>
      </c>
      <c r="C37" s="11"/>
      <c r="E37" s="32"/>
      <c r="G37" s="49">
        <v>0</v>
      </c>
      <c r="H37" s="50"/>
      <c r="I37" s="49">
        <v>18000</v>
      </c>
      <c r="J37" s="50"/>
      <c r="K37" s="49">
        <v>0</v>
      </c>
      <c r="L37" s="50"/>
      <c r="M37" s="23">
        <f t="shared" si="1"/>
        <v>18000</v>
      </c>
      <c r="O37" s="56"/>
    </row>
    <row r="38" spans="1:15" ht="14.25" x14ac:dyDescent="0.2">
      <c r="A38" s="21" t="s">
        <v>24</v>
      </c>
      <c r="C38" s="11"/>
      <c r="E38" s="32"/>
      <c r="G38" s="49">
        <v>25000</v>
      </c>
      <c r="H38" s="50"/>
      <c r="I38" s="49">
        <v>0</v>
      </c>
      <c r="J38" s="50"/>
      <c r="K38" s="49">
        <v>0</v>
      </c>
      <c r="L38" s="50"/>
      <c r="M38" s="23">
        <f t="shared" si="1"/>
        <v>25000</v>
      </c>
      <c r="O38" s="56"/>
    </row>
    <row r="39" spans="1:15" ht="14.25" x14ac:dyDescent="0.2">
      <c r="A39" s="21" t="s">
        <v>30</v>
      </c>
      <c r="C39" s="11"/>
      <c r="E39" s="32"/>
      <c r="G39" s="52">
        <v>0</v>
      </c>
      <c r="H39" s="50"/>
      <c r="I39" s="52">
        <v>177158</v>
      </c>
      <c r="J39" s="50"/>
      <c r="K39" s="34">
        <v>204234</v>
      </c>
      <c r="L39" s="50"/>
      <c r="M39" s="34">
        <f t="shared" si="1"/>
        <v>381392</v>
      </c>
      <c r="O39" s="56"/>
    </row>
    <row r="40" spans="1:15" ht="14.25" x14ac:dyDescent="0.2">
      <c r="A40" s="21"/>
      <c r="C40" s="11"/>
      <c r="E40" s="32"/>
      <c r="G40" s="35"/>
      <c r="I40" s="35"/>
      <c r="K40" s="35"/>
      <c r="M40" s="35"/>
      <c r="O40" s="56"/>
    </row>
    <row r="41" spans="1:15" ht="15.75" thickBot="1" x14ac:dyDescent="0.3">
      <c r="A41" s="36" t="s">
        <v>25</v>
      </c>
      <c r="C41" s="11"/>
      <c r="E41" s="32"/>
      <c r="G41" s="37">
        <f>SUM(G21+G22+G23+G24+G25+G31+G32+G33+G34+G35+G36+G37+G38+G39)</f>
        <v>1754000</v>
      </c>
      <c r="I41" s="37">
        <f>SUM(I21+I22+I23+I24+I25+I32+I33+I35+I36+I37+I39)</f>
        <v>557945</v>
      </c>
      <c r="K41" s="37">
        <f>SUM(K21:K25,K31,K32,K33,K35,K36,K39+K34)</f>
        <v>850124</v>
      </c>
      <c r="M41" s="37">
        <f>SUM(M21+M22+M23+M24+M25+M31+M32+M33+M34+M35+M36+M37+M38+M39)</f>
        <v>3162069</v>
      </c>
    </row>
    <row r="42" spans="1:15" ht="15" thickTop="1" x14ac:dyDescent="0.2">
      <c r="A42" s="38"/>
      <c r="C42" s="11"/>
      <c r="E42" s="32"/>
      <c r="G42" s="39"/>
      <c r="I42" s="39"/>
      <c r="K42" s="39"/>
      <c r="M42" s="39"/>
    </row>
    <row r="43" spans="1:15" ht="15.75" thickBot="1" x14ac:dyDescent="0.3">
      <c r="A43" s="40" t="s">
        <v>26</v>
      </c>
      <c r="C43" s="11"/>
      <c r="E43" s="32"/>
      <c r="G43" s="41">
        <f>SUM(G17+G41)</f>
        <v>7019000</v>
      </c>
      <c r="I43" s="41">
        <f>SUM(I17+I41)</f>
        <v>1880000</v>
      </c>
      <c r="K43" s="41">
        <f>SUM(K17+K41)</f>
        <v>2467000</v>
      </c>
      <c r="M43" s="41">
        <f>SUM(M17+M41)</f>
        <v>11366000</v>
      </c>
    </row>
    <row r="44" spans="1:15" ht="15" thickTop="1" x14ac:dyDescent="0.2">
      <c r="A44" s="11"/>
      <c r="B44" s="11"/>
      <c r="C44" s="11"/>
      <c r="E44" s="32"/>
      <c r="G44" s="42"/>
    </row>
    <row r="45" spans="1:15" ht="15" thickBot="1" x14ac:dyDescent="0.25">
      <c r="A45" s="105"/>
      <c r="B45" s="105"/>
      <c r="C45" s="11"/>
      <c r="D45" s="42"/>
      <c r="E45" s="32"/>
    </row>
    <row r="46" spans="1:15" ht="14.25" x14ac:dyDescent="0.2">
      <c r="A46" s="43" t="s">
        <v>27</v>
      </c>
      <c r="B46" s="11"/>
      <c r="C46" s="11"/>
      <c r="D46" s="42"/>
      <c r="E46" s="32"/>
    </row>
    <row r="47" spans="1:15" ht="14.25" x14ac:dyDescent="0.2">
      <c r="A47" s="11"/>
      <c r="B47" s="11"/>
      <c r="C47" s="11"/>
      <c r="D47" s="42"/>
      <c r="E47" s="32"/>
    </row>
    <row r="48" spans="1:15" ht="14.25" x14ac:dyDescent="0.2">
      <c r="A48" s="11"/>
      <c r="B48" s="11"/>
      <c r="C48" s="11"/>
      <c r="D48" s="42"/>
      <c r="E48" s="32"/>
    </row>
    <row r="49" spans="1:5" ht="14.25" x14ac:dyDescent="0.2">
      <c r="A49" s="11"/>
      <c r="B49" s="11"/>
      <c r="C49" s="11"/>
      <c r="D49" s="42"/>
      <c r="E49" s="32"/>
    </row>
    <row r="50" spans="1:5" x14ac:dyDescent="0.2">
      <c r="A50" t="s">
        <v>36</v>
      </c>
      <c r="B50" s="4"/>
      <c r="C50" s="4"/>
      <c r="D50" s="44"/>
      <c r="E50" s="44"/>
    </row>
    <row r="51" spans="1:5" ht="15" x14ac:dyDescent="0.25">
      <c r="B51" s="45"/>
      <c r="D51" s="21"/>
      <c r="E51" s="21"/>
    </row>
    <row r="52" spans="1:5" ht="15" x14ac:dyDescent="0.25">
      <c r="B52" s="45"/>
      <c r="D52" s="21"/>
      <c r="E52" s="21"/>
    </row>
    <row r="53" spans="1:5" ht="15" x14ac:dyDescent="0.25">
      <c r="B53" s="45"/>
      <c r="D53" s="21"/>
      <c r="E53" s="21"/>
    </row>
    <row r="54" spans="1:5" ht="15" x14ac:dyDescent="0.25">
      <c r="B54" s="45"/>
      <c r="D54" s="21"/>
      <c r="E54" s="21"/>
    </row>
    <row r="55" spans="1:5" ht="15" x14ac:dyDescent="0.25">
      <c r="B55" s="45"/>
      <c r="D55" s="21"/>
      <c r="E55" s="21"/>
    </row>
    <row r="56" spans="1:5" ht="14.25" x14ac:dyDescent="0.2">
      <c r="B56" s="25"/>
      <c r="D56" s="25"/>
      <c r="E56" s="25"/>
    </row>
    <row r="57" spans="1:5" ht="14.25" x14ac:dyDescent="0.2">
      <c r="B57" s="25"/>
      <c r="D57" s="25"/>
      <c r="E57" s="25"/>
    </row>
    <row r="58" spans="1:5" ht="14.25" x14ac:dyDescent="0.2">
      <c r="B58" s="25"/>
      <c r="D58" s="25"/>
      <c r="E58" s="25"/>
    </row>
    <row r="59" spans="1:5" ht="14.25" x14ac:dyDescent="0.2">
      <c r="B59" s="25"/>
      <c r="C59" s="20" t="s">
        <v>28</v>
      </c>
      <c r="D59" s="25"/>
      <c r="E59" s="25"/>
    </row>
    <row r="60" spans="1:5" ht="14.25" x14ac:dyDescent="0.2">
      <c r="B60" s="25"/>
      <c r="C60" s="20"/>
      <c r="D60" s="25"/>
      <c r="E60" s="25"/>
    </row>
    <row r="61" spans="1:5" ht="14.25" x14ac:dyDescent="0.2">
      <c r="B61" s="25"/>
      <c r="C61" s="20"/>
      <c r="D61" s="25"/>
      <c r="E61" s="25"/>
    </row>
    <row r="62" spans="1:5" ht="14.25" x14ac:dyDescent="0.2">
      <c r="B62" s="21"/>
      <c r="D62" s="21"/>
      <c r="E62" s="21"/>
    </row>
    <row r="63" spans="1:5" ht="15" x14ac:dyDescent="0.25">
      <c r="B63" s="45"/>
      <c r="C63" s="20"/>
      <c r="D63" s="21"/>
      <c r="E63" s="21"/>
    </row>
    <row r="64" spans="1:5" ht="15" x14ac:dyDescent="0.25">
      <c r="B64" s="45"/>
      <c r="D64" s="45"/>
      <c r="E64" s="21"/>
    </row>
    <row r="65" spans="1:5" ht="15" x14ac:dyDescent="0.25">
      <c r="B65" s="46"/>
      <c r="D65" s="46"/>
      <c r="E65" s="25"/>
    </row>
    <row r="66" spans="1:5" ht="15" x14ac:dyDescent="0.25">
      <c r="B66" s="46"/>
      <c r="D66" s="46"/>
      <c r="E66" s="25"/>
    </row>
    <row r="67" spans="1:5" ht="15" x14ac:dyDescent="0.25">
      <c r="B67" s="45"/>
      <c r="D67" s="45"/>
      <c r="E67" s="21"/>
    </row>
    <row r="68" spans="1:5" ht="15" x14ac:dyDescent="0.25">
      <c r="B68" s="45"/>
      <c r="D68" s="45"/>
      <c r="E68" s="21"/>
    </row>
    <row r="69" spans="1:5" ht="15" x14ac:dyDescent="0.25">
      <c r="B69" s="45"/>
      <c r="D69" s="21"/>
      <c r="E69" s="21"/>
    </row>
    <row r="70" spans="1:5" ht="14.25" x14ac:dyDescent="0.2">
      <c r="B70" s="21"/>
      <c r="D70" s="21"/>
      <c r="E70" s="21"/>
    </row>
    <row r="71" spans="1:5" ht="14.25" x14ac:dyDescent="0.2">
      <c r="B71" s="21"/>
      <c r="D71" s="21"/>
      <c r="E71" s="21"/>
    </row>
    <row r="72" spans="1:5" ht="15" x14ac:dyDescent="0.25">
      <c r="B72" s="45"/>
      <c r="D72" s="45"/>
      <c r="E72" s="45"/>
    </row>
    <row r="73" spans="1:5" ht="14.25" x14ac:dyDescent="0.2">
      <c r="B73" s="38"/>
      <c r="C73" s="38"/>
      <c r="D73" s="38"/>
      <c r="E73" s="38"/>
    </row>
    <row r="74" spans="1:5" ht="14.25" x14ac:dyDescent="0.2">
      <c r="B74" s="38"/>
      <c r="C74" s="38"/>
      <c r="D74" s="38"/>
      <c r="E74" s="38"/>
    </row>
    <row r="75" spans="1:5" ht="14.25" x14ac:dyDescent="0.2">
      <c r="A75" s="21"/>
      <c r="B75" s="21"/>
      <c r="C75" s="21"/>
      <c r="D75" s="21"/>
      <c r="E75" s="21"/>
    </row>
  </sheetData>
  <mergeCells count="4">
    <mergeCell ref="A45:B45"/>
    <mergeCell ref="A1:M1"/>
    <mergeCell ref="A2:M2"/>
    <mergeCell ref="A3:M3"/>
  </mergeCells>
  <printOptions horizontalCentered="1"/>
  <pageMargins left="0.25" right="0.25" top="0.75" bottom="0.75" header="0.3" footer="0.3"/>
  <pageSetup scale="75" fitToHeight="0" orientation="portrait" r:id="rId1"/>
  <headerFooter alignWithMargins="0">
    <oddFooter>&amp;CPage &amp;P of &amp;N&amp;R&amp;8&amp;D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"/>
  <sheetViews>
    <sheetView tabSelected="1" zoomScaleNormal="100" zoomScaleSheetLayoutView="100" workbookViewId="0">
      <selection activeCell="A18" sqref="A18"/>
    </sheetView>
  </sheetViews>
  <sheetFormatPr defaultColWidth="8.85546875" defaultRowHeight="12.75" x14ac:dyDescent="0.2"/>
  <cols>
    <col min="1" max="1" width="41.5703125" style="16" customWidth="1"/>
    <col min="2" max="2" width="12.85546875" style="16" customWidth="1"/>
    <col min="3" max="3" width="0.85546875" style="16" customWidth="1"/>
    <col min="4" max="4" width="12.85546875" style="16" customWidth="1"/>
    <col min="5" max="5" width="0.85546875" style="16" customWidth="1"/>
    <col min="6" max="6" width="0.85546875" style="16" hidden="1" customWidth="1"/>
    <col min="7" max="7" width="19.140625" style="16" customWidth="1"/>
    <col min="8" max="8" width="2.5703125" style="16" customWidth="1"/>
    <col min="9" max="9" width="18.28515625" style="16" customWidth="1"/>
    <col min="10" max="10" width="2.5703125" style="16" customWidth="1"/>
    <col min="11" max="11" width="18.28515625" style="16" customWidth="1"/>
    <col min="12" max="12" width="2.5703125" style="16" customWidth="1"/>
    <col min="13" max="13" width="15.42578125" style="16" customWidth="1"/>
    <col min="14" max="14" width="8.85546875" style="16"/>
    <col min="15" max="15" width="12.28515625" style="16" bestFit="1" customWidth="1"/>
    <col min="16" max="16384" width="8.85546875" style="16"/>
  </cols>
  <sheetData>
    <row r="1" spans="1:13" ht="15.75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15.75" x14ac:dyDescent="0.25">
      <c r="A2" s="108" t="s">
        <v>39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15.75" x14ac:dyDescent="0.25">
      <c r="A3" s="108" t="s">
        <v>51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ht="15.75" x14ac:dyDescent="0.25">
      <c r="A4" s="57"/>
      <c r="B4" s="57"/>
      <c r="C4" s="57"/>
      <c r="D4" s="57"/>
      <c r="E4" s="57"/>
    </row>
    <row r="5" spans="1:13" ht="15.75" x14ac:dyDescent="0.25">
      <c r="A5" s="57"/>
      <c r="B5" s="57"/>
      <c r="C5" s="57"/>
      <c r="D5" s="57"/>
      <c r="E5" s="57"/>
    </row>
    <row r="6" spans="1:13" ht="14.25" customHeight="1" x14ac:dyDescent="0.2">
      <c r="A6" s="9"/>
      <c r="B6" s="9"/>
      <c r="C6" s="58"/>
      <c r="E6" s="58"/>
      <c r="G6" s="58"/>
      <c r="I6" s="58"/>
      <c r="K6" s="58"/>
      <c r="M6" s="58"/>
    </row>
    <row r="7" spans="1:13" ht="16.5" thickBot="1" x14ac:dyDescent="0.3">
      <c r="A7" s="59"/>
      <c r="C7" s="60"/>
      <c r="E7" s="58"/>
      <c r="G7" s="109" t="s">
        <v>50</v>
      </c>
      <c r="H7" s="110"/>
      <c r="I7" s="110"/>
      <c r="J7" s="110"/>
      <c r="K7" s="110"/>
      <c r="L7" s="110"/>
      <c r="M7" s="110"/>
    </row>
    <row r="8" spans="1:13" ht="69.75" customHeight="1" thickBot="1" x14ac:dyDescent="0.3">
      <c r="A8" s="58"/>
      <c r="C8" s="58"/>
      <c r="E8" s="58"/>
      <c r="G8" s="98" t="s">
        <v>45</v>
      </c>
      <c r="H8" s="62"/>
      <c r="I8" s="96" t="s">
        <v>44</v>
      </c>
      <c r="J8" s="62"/>
      <c r="K8" s="101" t="s">
        <v>48</v>
      </c>
      <c r="L8" s="62"/>
      <c r="M8" s="61" t="s">
        <v>33</v>
      </c>
    </row>
    <row r="9" spans="1:13" ht="15.75" x14ac:dyDescent="0.25">
      <c r="A9" s="58"/>
      <c r="C9" s="58"/>
      <c r="E9" s="58"/>
      <c r="G9" s="97" t="s">
        <v>46</v>
      </c>
      <c r="H9" s="62"/>
      <c r="I9" s="99" t="s">
        <v>47</v>
      </c>
      <c r="J9" s="62"/>
      <c r="K9" s="100" t="s">
        <v>47</v>
      </c>
      <c r="L9" s="62"/>
      <c r="M9" s="63"/>
    </row>
    <row r="10" spans="1:13" ht="15.75" x14ac:dyDescent="0.25">
      <c r="A10" s="58"/>
      <c r="C10" s="58"/>
      <c r="E10" s="58"/>
      <c r="G10" s="95"/>
      <c r="H10" s="62"/>
      <c r="I10" s="63"/>
      <c r="J10" s="62"/>
      <c r="K10" s="63"/>
      <c r="L10" s="62"/>
      <c r="M10" s="63"/>
    </row>
    <row r="11" spans="1:13" ht="15.75" x14ac:dyDescent="0.25">
      <c r="A11" s="58"/>
      <c r="C11" s="58"/>
      <c r="E11" s="58"/>
      <c r="G11" s="63"/>
      <c r="H11" s="62"/>
      <c r="I11" s="63"/>
      <c r="J11" s="62"/>
      <c r="K11" s="63"/>
      <c r="L11" s="62"/>
      <c r="M11" s="63"/>
    </row>
    <row r="12" spans="1:13" x14ac:dyDescent="0.2">
      <c r="A12" s="64" t="s">
        <v>2</v>
      </c>
      <c r="C12" s="58"/>
      <c r="E12" s="58"/>
      <c r="G12" s="58"/>
      <c r="I12" s="58"/>
      <c r="K12" s="58"/>
      <c r="M12" s="58"/>
    </row>
    <row r="13" spans="1:13" x14ac:dyDescent="0.2">
      <c r="A13" s="64"/>
      <c r="C13" s="58"/>
      <c r="E13" s="58"/>
      <c r="G13" s="58"/>
      <c r="I13" s="58"/>
      <c r="K13" s="58"/>
      <c r="M13" s="58"/>
    </row>
    <row r="14" spans="1:13" ht="14.25" x14ac:dyDescent="0.2">
      <c r="A14" s="8" t="s">
        <v>3</v>
      </c>
      <c r="C14" s="9"/>
      <c r="E14" s="10"/>
      <c r="G14" s="47">
        <v>3308000</v>
      </c>
      <c r="H14" s="15"/>
      <c r="I14" s="47">
        <v>821000</v>
      </c>
      <c r="J14" s="15"/>
      <c r="K14" s="47">
        <v>1183000</v>
      </c>
      <c r="L14" s="15"/>
      <c r="M14" s="47">
        <f>SUM(G14+I14+K14)</f>
        <v>5312000</v>
      </c>
    </row>
    <row r="15" spans="1:13" ht="14.25" x14ac:dyDescent="0.2">
      <c r="A15" s="8"/>
      <c r="C15" s="9"/>
      <c r="E15" s="10"/>
      <c r="G15" s="47"/>
      <c r="H15" s="15"/>
      <c r="I15" s="47"/>
      <c r="J15" s="15"/>
      <c r="K15" s="47"/>
      <c r="L15" s="15"/>
      <c r="M15" s="47"/>
    </row>
    <row r="16" spans="1:13" ht="14.25" x14ac:dyDescent="0.2">
      <c r="A16" s="11" t="s">
        <v>4</v>
      </c>
      <c r="C16" s="9"/>
      <c r="E16" s="10"/>
      <c r="G16" s="47">
        <v>66500</v>
      </c>
      <c r="H16" s="15"/>
      <c r="I16" s="47">
        <v>0</v>
      </c>
      <c r="J16" s="15"/>
      <c r="K16" s="47">
        <v>0</v>
      </c>
      <c r="L16" s="15"/>
      <c r="M16" s="47">
        <f t="shared" ref="M16:M18" si="0">SUM(G16+I16+K16)</f>
        <v>66500</v>
      </c>
    </row>
    <row r="17" spans="1:15" ht="14.25" x14ac:dyDescent="0.2">
      <c r="A17" s="11"/>
      <c r="C17" s="9"/>
      <c r="E17" s="10"/>
      <c r="G17" s="47"/>
      <c r="H17" s="15"/>
      <c r="I17" s="47"/>
      <c r="J17" s="15"/>
      <c r="K17" s="47"/>
      <c r="L17" s="15"/>
      <c r="M17" s="47"/>
    </row>
    <row r="18" spans="1:15" ht="14.25" x14ac:dyDescent="0.2">
      <c r="A18" s="11" t="s">
        <v>37</v>
      </c>
      <c r="C18" s="9"/>
      <c r="E18" s="10"/>
      <c r="G18" s="48">
        <v>1724500</v>
      </c>
      <c r="H18" s="15"/>
      <c r="I18" s="48">
        <v>394000</v>
      </c>
      <c r="J18" s="48">
        <f t="shared" ref="J18" si="1">J14*48.88%</f>
        <v>0</v>
      </c>
      <c r="K18" s="48">
        <v>566000</v>
      </c>
      <c r="L18" s="15"/>
      <c r="M18" s="55">
        <f t="shared" si="0"/>
        <v>2684500</v>
      </c>
    </row>
    <row r="19" spans="1:15" ht="15" x14ac:dyDescent="0.25">
      <c r="A19" s="11"/>
      <c r="C19" s="9"/>
      <c r="E19" s="10"/>
      <c r="G19" s="13"/>
      <c r="I19" s="13"/>
      <c r="K19" s="13"/>
      <c r="M19" s="13"/>
    </row>
    <row r="20" spans="1:15" ht="15.75" thickBot="1" x14ac:dyDescent="0.3">
      <c r="A20" s="11" t="s">
        <v>6</v>
      </c>
      <c r="C20" s="9"/>
      <c r="E20" s="10"/>
      <c r="G20" s="65">
        <f>SUM(G14:G18)</f>
        <v>5099000</v>
      </c>
      <c r="I20" s="65">
        <f>SUM(I14:I18)</f>
        <v>1215000</v>
      </c>
      <c r="K20" s="65">
        <f>SUM(K14:K18)</f>
        <v>1749000</v>
      </c>
      <c r="M20" s="65">
        <f>SUM(M14:M18)</f>
        <v>8063000</v>
      </c>
    </row>
    <row r="21" spans="1:15" ht="13.5" thickTop="1" x14ac:dyDescent="0.2">
      <c r="A21" s="15"/>
      <c r="C21" s="9"/>
      <c r="E21" s="10"/>
    </row>
    <row r="22" spans="1:15" x14ac:dyDescent="0.2">
      <c r="A22" s="66" t="s">
        <v>40</v>
      </c>
      <c r="C22" s="30"/>
      <c r="E22" s="67"/>
      <c r="G22" s="15"/>
      <c r="I22" s="15"/>
      <c r="K22" s="15"/>
      <c r="M22" s="15"/>
    </row>
    <row r="23" spans="1:15" x14ac:dyDescent="0.2">
      <c r="A23" s="66"/>
      <c r="C23" s="30"/>
      <c r="E23" s="67"/>
      <c r="G23" s="15"/>
      <c r="I23" s="15"/>
      <c r="K23" s="15"/>
      <c r="M23" s="15"/>
    </row>
    <row r="24" spans="1:15" ht="14.25" x14ac:dyDescent="0.2">
      <c r="A24" s="68" t="s">
        <v>8</v>
      </c>
      <c r="C24" s="9"/>
      <c r="E24" s="67"/>
      <c r="G24" s="69">
        <v>20000</v>
      </c>
      <c r="H24" s="70"/>
      <c r="I24" s="69">
        <v>75000</v>
      </c>
      <c r="J24" s="70"/>
      <c r="K24" s="71">
        <v>29000</v>
      </c>
      <c r="L24" s="70"/>
      <c r="M24" s="71">
        <f>SUM(G24+I24+K24)</f>
        <v>124000</v>
      </c>
      <c r="O24" s="72"/>
    </row>
    <row r="25" spans="1:15" ht="14.25" x14ac:dyDescent="0.2">
      <c r="A25" s="68" t="s">
        <v>9</v>
      </c>
      <c r="C25" s="9"/>
      <c r="E25" s="10"/>
      <c r="G25" s="69">
        <v>15000</v>
      </c>
      <c r="H25" s="70"/>
      <c r="I25" s="69">
        <v>9000</v>
      </c>
      <c r="J25" s="70"/>
      <c r="K25" s="71">
        <v>21000</v>
      </c>
      <c r="L25" s="70"/>
      <c r="M25" s="71">
        <f t="shared" ref="M25:M42" si="2">SUM(G25+I25+K25)</f>
        <v>45000</v>
      </c>
      <c r="O25" s="72"/>
    </row>
    <row r="26" spans="1:15" ht="14.25" x14ac:dyDescent="0.2">
      <c r="A26" s="68" t="s">
        <v>10</v>
      </c>
      <c r="C26" s="58"/>
      <c r="E26" s="10"/>
      <c r="G26" s="69">
        <v>20000</v>
      </c>
      <c r="H26" s="70"/>
      <c r="I26" s="69">
        <v>25000</v>
      </c>
      <c r="J26" s="70"/>
      <c r="K26" s="71">
        <v>30000</v>
      </c>
      <c r="L26" s="70"/>
      <c r="M26" s="71">
        <f t="shared" si="2"/>
        <v>75000</v>
      </c>
      <c r="O26" s="72"/>
    </row>
    <row r="27" spans="1:15" ht="14.25" x14ac:dyDescent="0.2">
      <c r="A27" s="68" t="s">
        <v>11</v>
      </c>
      <c r="C27" s="30"/>
      <c r="E27" s="10"/>
      <c r="G27" s="69">
        <v>16000</v>
      </c>
      <c r="H27" s="70"/>
      <c r="I27" s="69">
        <v>14000</v>
      </c>
      <c r="J27" s="70"/>
      <c r="K27" s="71">
        <v>40000</v>
      </c>
      <c r="L27" s="70"/>
      <c r="M27" s="71">
        <f t="shared" si="2"/>
        <v>70000</v>
      </c>
      <c r="O27" s="72"/>
    </row>
    <row r="28" spans="1:15" ht="14.25" x14ac:dyDescent="0.2">
      <c r="A28" s="68" t="s">
        <v>12</v>
      </c>
      <c r="C28" s="24"/>
      <c r="E28" s="10"/>
      <c r="G28" s="69">
        <v>97000</v>
      </c>
      <c r="H28" s="70"/>
      <c r="I28" s="69">
        <v>64000</v>
      </c>
      <c r="J28" s="70"/>
      <c r="K28" s="71">
        <v>50000</v>
      </c>
      <c r="L28" s="70"/>
      <c r="M28" s="71">
        <f t="shared" si="2"/>
        <v>211000</v>
      </c>
      <c r="O28" s="72"/>
    </row>
    <row r="29" spans="1:15" ht="14.25" hidden="1" x14ac:dyDescent="0.2">
      <c r="A29" s="73" t="s">
        <v>13</v>
      </c>
      <c r="C29" s="24"/>
      <c r="E29" s="67"/>
      <c r="G29" s="74">
        <v>0</v>
      </c>
      <c r="H29" s="70"/>
      <c r="I29" s="74">
        <v>0</v>
      </c>
      <c r="J29" s="70"/>
      <c r="K29" s="74">
        <v>0</v>
      </c>
      <c r="L29" s="70"/>
      <c r="M29" s="71">
        <f t="shared" si="2"/>
        <v>0</v>
      </c>
      <c r="O29" s="72"/>
    </row>
    <row r="30" spans="1:15" ht="14.25" hidden="1" x14ac:dyDescent="0.2">
      <c r="A30" s="73" t="s">
        <v>14</v>
      </c>
      <c r="C30" s="9"/>
      <c r="E30" s="10"/>
      <c r="G30" s="74">
        <v>18000</v>
      </c>
      <c r="H30" s="70"/>
      <c r="I30" s="74">
        <v>18000</v>
      </c>
      <c r="J30" s="70"/>
      <c r="K30" s="74">
        <v>18000</v>
      </c>
      <c r="L30" s="70"/>
      <c r="M30" s="71">
        <f t="shared" si="2"/>
        <v>54000</v>
      </c>
      <c r="O30" s="72"/>
    </row>
    <row r="31" spans="1:15" ht="14.25" hidden="1" x14ac:dyDescent="0.2">
      <c r="A31" s="73" t="s">
        <v>15</v>
      </c>
      <c r="C31" s="9"/>
      <c r="E31" s="28"/>
      <c r="G31" s="74">
        <v>0</v>
      </c>
      <c r="H31" s="70"/>
      <c r="I31" s="74">
        <v>0</v>
      </c>
      <c r="J31" s="70"/>
      <c r="K31" s="74">
        <v>0</v>
      </c>
      <c r="L31" s="70"/>
      <c r="M31" s="71">
        <f t="shared" si="2"/>
        <v>0</v>
      </c>
      <c r="O31" s="72"/>
    </row>
    <row r="32" spans="1:15" ht="14.25" hidden="1" x14ac:dyDescent="0.2">
      <c r="A32" s="73" t="s">
        <v>16</v>
      </c>
      <c r="C32" s="9"/>
      <c r="E32" s="28"/>
      <c r="G32" s="74">
        <v>0</v>
      </c>
      <c r="H32" s="70"/>
      <c r="I32" s="74">
        <v>0</v>
      </c>
      <c r="J32" s="70"/>
      <c r="K32" s="74">
        <v>0</v>
      </c>
      <c r="L32" s="70"/>
      <c r="M32" s="71">
        <f t="shared" si="2"/>
        <v>0</v>
      </c>
      <c r="O32" s="72"/>
    </row>
    <row r="33" spans="1:15" ht="14.25" hidden="1" x14ac:dyDescent="0.2">
      <c r="A33" s="73" t="s">
        <v>17</v>
      </c>
      <c r="C33" s="9"/>
      <c r="E33" s="10"/>
      <c r="G33" s="74">
        <v>0</v>
      </c>
      <c r="H33" s="70"/>
      <c r="I33" s="74">
        <v>0</v>
      </c>
      <c r="J33" s="70"/>
      <c r="K33" s="74">
        <v>0</v>
      </c>
      <c r="L33" s="70"/>
      <c r="M33" s="71">
        <f t="shared" si="2"/>
        <v>0</v>
      </c>
      <c r="O33" s="72"/>
    </row>
    <row r="34" spans="1:15" ht="14.25" x14ac:dyDescent="0.2">
      <c r="A34" s="75" t="s">
        <v>18</v>
      </c>
      <c r="C34" s="30"/>
      <c r="E34" s="10"/>
      <c r="G34" s="69">
        <v>5000</v>
      </c>
      <c r="H34" s="70"/>
      <c r="I34" s="69">
        <v>0</v>
      </c>
      <c r="J34" s="70"/>
      <c r="K34" s="69">
        <v>0</v>
      </c>
      <c r="L34" s="70"/>
      <c r="M34" s="71">
        <f t="shared" si="2"/>
        <v>5000</v>
      </c>
      <c r="O34" s="72"/>
    </row>
    <row r="35" spans="1:15" ht="14.25" x14ac:dyDescent="0.2">
      <c r="A35" s="68" t="s">
        <v>19</v>
      </c>
      <c r="E35" s="31"/>
      <c r="G35" s="69">
        <v>6000</v>
      </c>
      <c r="H35" s="70"/>
      <c r="I35" s="69">
        <v>15000</v>
      </c>
      <c r="J35" s="70"/>
      <c r="K35" s="71">
        <v>1000</v>
      </c>
      <c r="L35" s="70"/>
      <c r="M35" s="71">
        <f t="shared" si="2"/>
        <v>22000</v>
      </c>
      <c r="O35" s="72"/>
    </row>
    <row r="36" spans="1:15" ht="14.25" x14ac:dyDescent="0.2">
      <c r="A36" s="68" t="s">
        <v>20</v>
      </c>
      <c r="E36" s="32"/>
      <c r="G36" s="69">
        <v>535000</v>
      </c>
      <c r="H36" s="70"/>
      <c r="I36" s="69">
        <v>24000</v>
      </c>
      <c r="J36" s="70"/>
      <c r="K36" s="71">
        <v>211000</v>
      </c>
      <c r="L36" s="70"/>
      <c r="M36" s="71">
        <f t="shared" si="2"/>
        <v>770000</v>
      </c>
      <c r="O36" s="72"/>
    </row>
    <row r="37" spans="1:15" ht="14.25" x14ac:dyDescent="0.2">
      <c r="A37" s="68" t="s">
        <v>35</v>
      </c>
      <c r="E37" s="32"/>
      <c r="G37" s="69">
        <v>8000</v>
      </c>
      <c r="H37" s="70"/>
      <c r="I37" s="69">
        <v>0</v>
      </c>
      <c r="J37" s="70"/>
      <c r="K37" s="71">
        <v>2000</v>
      </c>
      <c r="L37" s="70"/>
      <c r="M37" s="71">
        <f t="shared" si="2"/>
        <v>10000</v>
      </c>
      <c r="O37" s="72"/>
    </row>
    <row r="38" spans="1:15" ht="14.25" x14ac:dyDescent="0.2">
      <c r="A38" s="68" t="s">
        <v>21</v>
      </c>
      <c r="C38" s="33"/>
      <c r="E38" s="32"/>
      <c r="G38" s="69">
        <v>411000</v>
      </c>
      <c r="H38" s="70"/>
      <c r="I38" s="69">
        <v>134000</v>
      </c>
      <c r="J38" s="70"/>
      <c r="K38" s="71">
        <v>155000</v>
      </c>
      <c r="L38" s="70"/>
      <c r="M38" s="71">
        <f t="shared" si="2"/>
        <v>700000</v>
      </c>
      <c r="O38" s="72"/>
    </row>
    <row r="39" spans="1:15" ht="14.25" x14ac:dyDescent="0.2">
      <c r="A39" s="75" t="s">
        <v>22</v>
      </c>
      <c r="C39" s="11"/>
      <c r="E39" s="32"/>
      <c r="G39" s="76">
        <v>8000</v>
      </c>
      <c r="H39" s="70"/>
      <c r="I39" s="76">
        <v>3000</v>
      </c>
      <c r="J39" s="70"/>
      <c r="K39" s="76">
        <v>12000</v>
      </c>
      <c r="L39" s="70"/>
      <c r="M39" s="71">
        <f t="shared" si="2"/>
        <v>23000</v>
      </c>
      <c r="O39" s="72"/>
    </row>
    <row r="40" spans="1:15" ht="14.25" x14ac:dyDescent="0.2">
      <c r="A40" s="68" t="s">
        <v>23</v>
      </c>
      <c r="C40" s="11"/>
      <c r="E40" s="32"/>
      <c r="G40" s="76">
        <v>3000</v>
      </c>
      <c r="H40" s="70"/>
      <c r="I40" s="76">
        <v>18000</v>
      </c>
      <c r="J40" s="70"/>
      <c r="K40" s="76">
        <v>95000</v>
      </c>
      <c r="L40" s="70"/>
      <c r="M40" s="71">
        <f t="shared" si="2"/>
        <v>116000</v>
      </c>
      <c r="O40" s="72"/>
    </row>
    <row r="41" spans="1:15" ht="14.25" x14ac:dyDescent="0.2">
      <c r="A41" s="68" t="s">
        <v>49</v>
      </c>
      <c r="C41" s="11"/>
      <c r="E41" s="32"/>
      <c r="G41" s="76">
        <v>25000</v>
      </c>
      <c r="H41" s="70"/>
      <c r="I41" s="76">
        <v>0</v>
      </c>
      <c r="J41" s="70"/>
      <c r="K41" s="76">
        <v>0</v>
      </c>
      <c r="L41" s="70"/>
      <c r="M41" s="71">
        <f t="shared" si="2"/>
        <v>25000</v>
      </c>
      <c r="O41" s="72"/>
    </row>
    <row r="42" spans="1:15" ht="14.25" x14ac:dyDescent="0.2">
      <c r="A42" s="68" t="s">
        <v>30</v>
      </c>
      <c r="C42" s="11"/>
      <c r="E42" s="32"/>
      <c r="G42" s="77">
        <v>15000</v>
      </c>
      <c r="H42" s="70"/>
      <c r="I42" s="77">
        <v>177000</v>
      </c>
      <c r="J42" s="70"/>
      <c r="K42" s="78">
        <v>108000</v>
      </c>
      <c r="L42" s="70"/>
      <c r="M42" s="78">
        <f t="shared" si="2"/>
        <v>300000</v>
      </c>
      <c r="O42" s="72"/>
    </row>
    <row r="43" spans="1:15" ht="14.25" x14ac:dyDescent="0.2">
      <c r="A43" s="68"/>
      <c r="C43" s="11"/>
      <c r="E43" s="32"/>
      <c r="G43" s="79"/>
      <c r="I43" s="79"/>
      <c r="K43" s="79"/>
      <c r="M43" s="79"/>
      <c r="O43" s="72"/>
    </row>
    <row r="44" spans="1:15" ht="15.75" thickBot="1" x14ac:dyDescent="0.3">
      <c r="A44" s="80" t="s">
        <v>41</v>
      </c>
      <c r="C44" s="11"/>
      <c r="E44" s="32"/>
      <c r="G44" s="81">
        <f>SUM(G24+G25+G26+G27+G28+G34+G35+G36+G37+G38+G39+G40+G41+G42)</f>
        <v>1184000</v>
      </c>
      <c r="I44" s="81">
        <f>SUM(I24+I25+I26+I27+I28+I35+I36+I38+I39+I40+I42)</f>
        <v>558000</v>
      </c>
      <c r="K44" s="81">
        <f>SUM(K24:K28,K34,K35,K36,K38,K39,K40,K42+K37)</f>
        <v>754000</v>
      </c>
      <c r="M44" s="81">
        <f>SUM(M24+M25+M26+M27+M28+M34+M35+M36+M37+M38+M39+M40+M41+M42)</f>
        <v>2496000</v>
      </c>
    </row>
    <row r="45" spans="1:15" ht="15.75" thickTop="1" x14ac:dyDescent="0.25">
      <c r="A45" s="80"/>
      <c r="C45" s="11"/>
      <c r="E45" s="32"/>
      <c r="G45" s="82"/>
      <c r="I45" s="82"/>
      <c r="K45" s="82"/>
      <c r="M45" s="82"/>
    </row>
    <row r="46" spans="1:15" ht="15.75" thickBot="1" x14ac:dyDescent="0.3">
      <c r="A46" s="83" t="s">
        <v>43</v>
      </c>
      <c r="C46" s="11"/>
      <c r="E46" s="32"/>
      <c r="G46" s="84">
        <v>260000</v>
      </c>
      <c r="I46" s="84">
        <v>0</v>
      </c>
      <c r="K46" s="84">
        <v>0</v>
      </c>
      <c r="M46" s="84">
        <f>SUM(G46+I46+K46)</f>
        <v>260000</v>
      </c>
    </row>
    <row r="47" spans="1:15" ht="15" thickTop="1" x14ac:dyDescent="0.2">
      <c r="A47" s="85"/>
      <c r="C47" s="11"/>
      <c r="E47" s="32"/>
      <c r="G47" s="86"/>
      <c r="I47" s="86"/>
      <c r="K47" s="86"/>
      <c r="M47" s="86"/>
    </row>
    <row r="48" spans="1:15" ht="15.75" thickBot="1" x14ac:dyDescent="0.3">
      <c r="A48" s="83" t="s">
        <v>38</v>
      </c>
      <c r="C48" s="11"/>
      <c r="E48" s="32"/>
      <c r="G48" s="87">
        <f>SUM(G20+G44+G46)</f>
        <v>6543000</v>
      </c>
      <c r="I48" s="87">
        <f>SUM(I20+I44+I46)</f>
        <v>1773000</v>
      </c>
      <c r="K48" s="87">
        <f>SUM(K20+K44+K46)</f>
        <v>2503000</v>
      </c>
      <c r="M48" s="87">
        <f>SUM(M20+M44+M46)</f>
        <v>10819000</v>
      </c>
    </row>
    <row r="49" spans="1:13" ht="15.75" thickTop="1" x14ac:dyDescent="0.25">
      <c r="A49" s="83"/>
      <c r="C49" s="11"/>
      <c r="E49" s="32"/>
      <c r="G49" s="88"/>
      <c r="I49" s="88"/>
      <c r="K49" s="88"/>
      <c r="M49" s="88"/>
    </row>
    <row r="50" spans="1:13" ht="15" x14ac:dyDescent="0.25">
      <c r="A50" s="11" t="s">
        <v>42</v>
      </c>
      <c r="B50" s="11"/>
      <c r="C50" s="11"/>
      <c r="E50" s="32"/>
      <c r="G50" s="89">
        <v>6543380</v>
      </c>
      <c r="H50" s="90"/>
      <c r="I50" s="90"/>
      <c r="J50" s="90"/>
      <c r="K50" s="90"/>
      <c r="L50" s="90"/>
      <c r="M50" s="91"/>
    </row>
    <row r="51" spans="1:13" ht="15" x14ac:dyDescent="0.25">
      <c r="A51" s="11"/>
      <c r="B51" s="11"/>
      <c r="C51" s="11"/>
      <c r="E51" s="32"/>
      <c r="G51" s="89"/>
      <c r="H51" s="90"/>
      <c r="I51" s="90"/>
      <c r="J51" s="90"/>
      <c r="K51" s="90"/>
      <c r="L51" s="90"/>
      <c r="M51" s="91"/>
    </row>
    <row r="52" spans="1:13" ht="15.75" thickBot="1" x14ac:dyDescent="0.3">
      <c r="A52" s="107"/>
      <c r="B52" s="107"/>
      <c r="C52" s="11"/>
      <c r="D52" s="28"/>
      <c r="E52" s="32"/>
      <c r="G52" s="89"/>
    </row>
    <row r="53" spans="1:13" ht="14.25" x14ac:dyDescent="0.2">
      <c r="A53" s="43"/>
      <c r="B53" s="11"/>
      <c r="C53" s="11"/>
      <c r="D53" s="28"/>
      <c r="E53" s="32"/>
    </row>
    <row r="54" spans="1:13" ht="14.25" x14ac:dyDescent="0.2">
      <c r="A54" s="11"/>
      <c r="B54" s="11"/>
      <c r="C54" s="11"/>
      <c r="D54" s="28"/>
      <c r="E54" s="32"/>
    </row>
    <row r="55" spans="1:13" ht="14.25" x14ac:dyDescent="0.2">
      <c r="A55" s="11"/>
      <c r="B55" s="11"/>
      <c r="C55" s="11"/>
      <c r="D55" s="28"/>
      <c r="E55" s="32"/>
    </row>
    <row r="56" spans="1:13" ht="14.25" x14ac:dyDescent="0.2">
      <c r="A56" s="11"/>
      <c r="B56" s="11"/>
      <c r="C56" s="11"/>
      <c r="D56" s="28"/>
      <c r="E56" s="32"/>
    </row>
    <row r="57" spans="1:13" x14ac:dyDescent="0.2">
      <c r="B57" s="8"/>
      <c r="C57" s="8"/>
      <c r="D57" s="92"/>
      <c r="E57" s="92"/>
    </row>
    <row r="58" spans="1:13" ht="15" x14ac:dyDescent="0.25">
      <c r="B58" s="93"/>
      <c r="D58" s="68"/>
      <c r="E58" s="68"/>
    </row>
    <row r="59" spans="1:13" ht="15" x14ac:dyDescent="0.25">
      <c r="B59" s="93"/>
      <c r="D59" s="68"/>
      <c r="E59" s="68"/>
    </row>
    <row r="60" spans="1:13" ht="15" x14ac:dyDescent="0.25">
      <c r="B60" s="93"/>
      <c r="D60" s="68"/>
      <c r="E60" s="68"/>
    </row>
    <row r="61" spans="1:13" ht="15" x14ac:dyDescent="0.25">
      <c r="B61" s="93"/>
      <c r="D61" s="68"/>
      <c r="E61" s="68"/>
    </row>
    <row r="62" spans="1:13" ht="15" x14ac:dyDescent="0.25">
      <c r="B62" s="93"/>
      <c r="D62" s="68"/>
      <c r="E62" s="68"/>
    </row>
    <row r="63" spans="1:13" ht="14.25" x14ac:dyDescent="0.2">
      <c r="B63" s="73"/>
      <c r="D63" s="73"/>
      <c r="E63" s="73"/>
    </row>
    <row r="64" spans="1:13" ht="14.25" x14ac:dyDescent="0.2">
      <c r="B64" s="73"/>
      <c r="D64" s="73"/>
      <c r="E64" s="73"/>
    </row>
    <row r="65" spans="2:5" ht="14.25" x14ac:dyDescent="0.2">
      <c r="B65" s="73"/>
      <c r="D65" s="73"/>
      <c r="E65" s="73"/>
    </row>
    <row r="66" spans="2:5" ht="14.25" x14ac:dyDescent="0.2">
      <c r="B66" s="73"/>
      <c r="C66" s="15" t="s">
        <v>28</v>
      </c>
      <c r="D66" s="73"/>
      <c r="E66" s="73"/>
    </row>
    <row r="67" spans="2:5" ht="14.25" x14ac:dyDescent="0.2">
      <c r="B67" s="73"/>
      <c r="C67" s="15"/>
      <c r="D67" s="73"/>
      <c r="E67" s="73"/>
    </row>
    <row r="68" spans="2:5" ht="14.25" x14ac:dyDescent="0.2">
      <c r="B68" s="73"/>
      <c r="C68" s="15"/>
      <c r="D68" s="73"/>
      <c r="E68" s="73"/>
    </row>
    <row r="69" spans="2:5" ht="14.25" x14ac:dyDescent="0.2">
      <c r="B69" s="68"/>
      <c r="D69" s="68"/>
      <c r="E69" s="68"/>
    </row>
    <row r="70" spans="2:5" ht="15" x14ac:dyDescent="0.25">
      <c r="B70" s="93"/>
      <c r="C70" s="15"/>
      <c r="D70" s="68"/>
      <c r="E70" s="68"/>
    </row>
    <row r="71" spans="2:5" ht="15" x14ac:dyDescent="0.25">
      <c r="B71" s="93"/>
      <c r="D71" s="93"/>
      <c r="E71" s="68"/>
    </row>
    <row r="72" spans="2:5" ht="15" x14ac:dyDescent="0.25">
      <c r="B72" s="94"/>
      <c r="D72" s="94"/>
      <c r="E72" s="73"/>
    </row>
    <row r="73" spans="2:5" ht="15" x14ac:dyDescent="0.25">
      <c r="B73" s="94"/>
      <c r="D73" s="94"/>
      <c r="E73" s="73"/>
    </row>
    <row r="74" spans="2:5" ht="15" x14ac:dyDescent="0.25">
      <c r="B74" s="93"/>
      <c r="D74" s="93"/>
      <c r="E74" s="68"/>
    </row>
    <row r="75" spans="2:5" ht="15" x14ac:dyDescent="0.25">
      <c r="B75" s="93"/>
      <c r="D75" s="93"/>
      <c r="E75" s="68"/>
    </row>
    <row r="76" spans="2:5" ht="15" x14ac:dyDescent="0.25">
      <c r="B76" s="93"/>
      <c r="D76" s="68"/>
      <c r="E76" s="68"/>
    </row>
    <row r="77" spans="2:5" ht="14.25" x14ac:dyDescent="0.2">
      <c r="B77" s="68"/>
      <c r="D77" s="68"/>
      <c r="E77" s="68"/>
    </row>
    <row r="78" spans="2:5" ht="14.25" x14ac:dyDescent="0.2">
      <c r="B78" s="68"/>
      <c r="D78" s="68"/>
      <c r="E78" s="68"/>
    </row>
    <row r="79" spans="2:5" ht="15" x14ac:dyDescent="0.25">
      <c r="B79" s="93"/>
      <c r="D79" s="93"/>
      <c r="E79" s="93"/>
    </row>
    <row r="80" spans="2:5" ht="14.25" x14ac:dyDescent="0.2">
      <c r="B80" s="85"/>
      <c r="C80" s="85"/>
      <c r="D80" s="85"/>
      <c r="E80" s="85"/>
    </row>
    <row r="81" spans="1:5" ht="14.25" x14ac:dyDescent="0.2">
      <c r="B81" s="85"/>
      <c r="C81" s="85"/>
      <c r="D81" s="85"/>
      <c r="E81" s="85"/>
    </row>
    <row r="82" spans="1:5" ht="14.25" x14ac:dyDescent="0.2">
      <c r="A82" s="68"/>
      <c r="B82" s="68"/>
      <c r="C82" s="68"/>
      <c r="D82" s="68"/>
      <c r="E82" s="68"/>
    </row>
  </sheetData>
  <mergeCells count="5">
    <mergeCell ref="A52:B52"/>
    <mergeCell ref="A1:M1"/>
    <mergeCell ref="A2:M2"/>
    <mergeCell ref="A3:M3"/>
    <mergeCell ref="G7:M7"/>
  </mergeCells>
  <printOptions horizontalCentered="1"/>
  <pageMargins left="1" right="1" top="1" bottom="1" header="0.5" footer="0.5"/>
  <pageSetup scale="57" fitToHeight="0" orientation="portrait" r:id="rId1"/>
  <headerFooter alignWithMargins="0">
    <oddFooter>&amp;CPage &amp;P of &amp;N&amp;R&amp;8&amp;D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"/>
  <sheetViews>
    <sheetView topLeftCell="A25" zoomScaleNormal="100" zoomScaleSheetLayoutView="100" workbookViewId="0">
      <selection activeCell="G40" sqref="G40"/>
    </sheetView>
  </sheetViews>
  <sheetFormatPr defaultColWidth="8.85546875" defaultRowHeight="12.75" x14ac:dyDescent="0.2"/>
  <cols>
    <col min="1" max="1" width="41.5703125" style="16" customWidth="1"/>
    <col min="2" max="2" width="12.85546875" style="16" customWidth="1"/>
    <col min="3" max="3" width="0.85546875" style="16" customWidth="1"/>
    <col min="4" max="4" width="12.85546875" style="16" customWidth="1"/>
    <col min="5" max="5" width="0.85546875" style="16" customWidth="1"/>
    <col min="6" max="6" width="0.85546875" style="16" hidden="1" customWidth="1"/>
    <col min="7" max="7" width="19.140625" style="16" customWidth="1"/>
    <col min="8" max="8" width="2.5703125" style="16" customWidth="1"/>
    <col min="9" max="9" width="18.28515625" style="16" customWidth="1"/>
    <col min="10" max="10" width="2.5703125" style="16" customWidth="1"/>
    <col min="11" max="11" width="18.28515625" style="16" customWidth="1"/>
    <col min="12" max="12" width="2.5703125" style="16" customWidth="1"/>
    <col min="13" max="13" width="15.42578125" style="16" customWidth="1"/>
    <col min="14" max="14" width="8.85546875" style="16"/>
    <col min="15" max="15" width="12.28515625" style="16" bestFit="1" customWidth="1"/>
    <col min="16" max="16384" width="8.85546875" style="16"/>
  </cols>
  <sheetData>
    <row r="1" spans="1:13" ht="15.75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15.75" x14ac:dyDescent="0.25">
      <c r="A2" s="108" t="s">
        <v>39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15.75" x14ac:dyDescent="0.25">
      <c r="A3" s="108" t="s">
        <v>51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ht="15.75" x14ac:dyDescent="0.25">
      <c r="A4" s="102"/>
      <c r="B4" s="102"/>
      <c r="C4" s="102"/>
      <c r="D4" s="102"/>
      <c r="E4" s="102"/>
    </row>
    <row r="5" spans="1:13" ht="15.75" x14ac:dyDescent="0.25">
      <c r="A5" s="102"/>
      <c r="B5" s="102"/>
      <c r="C5" s="102"/>
      <c r="D5" s="102"/>
      <c r="E5" s="102"/>
    </row>
    <row r="6" spans="1:13" ht="14.25" customHeight="1" x14ac:dyDescent="0.2">
      <c r="A6" s="9"/>
      <c r="B6" s="9"/>
      <c r="C6" s="58"/>
      <c r="E6" s="58"/>
      <c r="G6" s="58"/>
      <c r="I6" s="58"/>
      <c r="K6" s="58"/>
      <c r="M6" s="58"/>
    </row>
    <row r="7" spans="1:13" ht="16.5" thickBot="1" x14ac:dyDescent="0.3">
      <c r="A7" s="59"/>
      <c r="C7" s="60"/>
      <c r="E7" s="58"/>
      <c r="G7" s="109" t="s">
        <v>50</v>
      </c>
      <c r="H7" s="110"/>
      <c r="I7" s="110"/>
      <c r="J7" s="110"/>
      <c r="K7" s="110"/>
      <c r="L7" s="110"/>
      <c r="M7" s="110"/>
    </row>
    <row r="8" spans="1:13" ht="69.75" customHeight="1" thickBot="1" x14ac:dyDescent="0.3">
      <c r="A8" s="58"/>
      <c r="C8" s="58"/>
      <c r="E8" s="58"/>
      <c r="G8" s="98" t="s">
        <v>45</v>
      </c>
      <c r="H8" s="62"/>
      <c r="I8" s="96" t="s">
        <v>44</v>
      </c>
      <c r="J8" s="62"/>
      <c r="K8" s="101" t="s">
        <v>48</v>
      </c>
      <c r="L8" s="62"/>
      <c r="M8" s="104" t="s">
        <v>33</v>
      </c>
    </row>
    <row r="9" spans="1:13" ht="15.75" x14ac:dyDescent="0.25">
      <c r="A9" s="58"/>
      <c r="C9" s="58"/>
      <c r="E9" s="58"/>
      <c r="G9" s="97" t="s">
        <v>46</v>
      </c>
      <c r="H9" s="62"/>
      <c r="I9" s="99" t="s">
        <v>47</v>
      </c>
      <c r="J9" s="62"/>
      <c r="K9" s="100" t="s">
        <v>47</v>
      </c>
      <c r="L9" s="62"/>
      <c r="M9" s="103"/>
    </row>
    <row r="10" spans="1:13" ht="15.75" x14ac:dyDescent="0.25">
      <c r="A10" s="58"/>
      <c r="C10" s="58"/>
      <c r="E10" s="58"/>
      <c r="G10" s="95"/>
      <c r="H10" s="62"/>
      <c r="I10" s="103"/>
      <c r="J10" s="62"/>
      <c r="K10" s="103"/>
      <c r="L10" s="62"/>
      <c r="M10" s="103"/>
    </row>
    <row r="11" spans="1:13" ht="15.75" x14ac:dyDescent="0.25">
      <c r="A11" s="58"/>
      <c r="C11" s="58"/>
      <c r="E11" s="58"/>
      <c r="G11" s="103"/>
      <c r="H11" s="62"/>
      <c r="I11" s="103"/>
      <c r="J11" s="62"/>
      <c r="K11" s="103"/>
      <c r="L11" s="62"/>
      <c r="M11" s="103"/>
    </row>
    <row r="12" spans="1:13" x14ac:dyDescent="0.2">
      <c r="A12" s="64" t="s">
        <v>2</v>
      </c>
      <c r="C12" s="58"/>
      <c r="E12" s="58"/>
      <c r="G12" s="58"/>
      <c r="I12" s="58"/>
      <c r="K12" s="58"/>
      <c r="M12" s="58"/>
    </row>
    <row r="13" spans="1:13" x14ac:dyDescent="0.2">
      <c r="A13" s="64"/>
      <c r="C13" s="58"/>
      <c r="E13" s="58"/>
      <c r="G13" s="58"/>
      <c r="I13" s="58"/>
      <c r="K13" s="58"/>
      <c r="M13" s="58"/>
    </row>
    <row r="14" spans="1:13" ht="14.25" x14ac:dyDescent="0.2">
      <c r="A14" s="8" t="s">
        <v>3</v>
      </c>
      <c r="C14" s="9"/>
      <c r="E14" s="10"/>
      <c r="G14" s="47">
        <v>3325000</v>
      </c>
      <c r="H14" s="15"/>
      <c r="I14" s="47">
        <v>821000</v>
      </c>
      <c r="J14" s="15"/>
      <c r="K14" s="47">
        <v>1183000</v>
      </c>
      <c r="L14" s="15"/>
      <c r="M14" s="47">
        <f>SUM(G14+I14+K14)</f>
        <v>5329000</v>
      </c>
    </row>
    <row r="15" spans="1:13" ht="14.25" x14ac:dyDescent="0.2">
      <c r="A15" s="8"/>
      <c r="C15" s="9"/>
      <c r="E15" s="10"/>
      <c r="G15" s="47"/>
      <c r="H15" s="15"/>
      <c r="I15" s="47"/>
      <c r="J15" s="15"/>
      <c r="K15" s="47"/>
      <c r="L15" s="15"/>
      <c r="M15" s="47"/>
    </row>
    <row r="16" spans="1:13" ht="14.25" x14ac:dyDescent="0.2">
      <c r="A16" s="11" t="s">
        <v>4</v>
      </c>
      <c r="C16" s="9"/>
      <c r="E16" s="10"/>
      <c r="G16" s="47">
        <v>66500</v>
      </c>
      <c r="H16" s="15"/>
      <c r="I16" s="47">
        <v>0</v>
      </c>
      <c r="J16" s="15"/>
      <c r="K16" s="47">
        <v>0</v>
      </c>
      <c r="L16" s="15"/>
      <c r="M16" s="47">
        <f t="shared" ref="M16:M18" si="0">SUM(G16+I16+K16)</f>
        <v>66500</v>
      </c>
    </row>
    <row r="17" spans="1:15" ht="14.25" x14ac:dyDescent="0.2">
      <c r="A17" s="11"/>
      <c r="C17" s="9"/>
      <c r="E17" s="10"/>
      <c r="G17" s="47"/>
      <c r="H17" s="15"/>
      <c r="I17" s="47"/>
      <c r="J17" s="15"/>
      <c r="K17" s="47"/>
      <c r="L17" s="15"/>
      <c r="M17" s="47"/>
    </row>
    <row r="18" spans="1:15" ht="14.25" x14ac:dyDescent="0.2">
      <c r="A18" s="11" t="s">
        <v>37</v>
      </c>
      <c r="C18" s="9"/>
      <c r="E18" s="10"/>
      <c r="G18" s="48">
        <v>1724500</v>
      </c>
      <c r="H18" s="15"/>
      <c r="I18" s="48">
        <v>394000</v>
      </c>
      <c r="J18" s="48">
        <f t="shared" ref="J18" si="1">J14*48.88%</f>
        <v>0</v>
      </c>
      <c r="K18" s="48">
        <v>566000</v>
      </c>
      <c r="L18" s="15"/>
      <c r="M18" s="55">
        <f t="shared" si="0"/>
        <v>2684500</v>
      </c>
    </row>
    <row r="19" spans="1:15" ht="15" x14ac:dyDescent="0.25">
      <c r="A19" s="11"/>
      <c r="C19" s="9"/>
      <c r="E19" s="10"/>
      <c r="G19" s="13"/>
      <c r="I19" s="13"/>
      <c r="K19" s="13"/>
      <c r="M19" s="13"/>
    </row>
    <row r="20" spans="1:15" ht="15.75" thickBot="1" x14ac:dyDescent="0.3">
      <c r="A20" s="11" t="s">
        <v>6</v>
      </c>
      <c r="C20" s="9"/>
      <c r="E20" s="10"/>
      <c r="G20" s="65">
        <f>SUM(G14:G18)</f>
        <v>5116000</v>
      </c>
      <c r="I20" s="65">
        <f>SUM(I14:I18)</f>
        <v>1215000</v>
      </c>
      <c r="K20" s="65">
        <f>SUM(K14:K18)</f>
        <v>1749000</v>
      </c>
      <c r="M20" s="65">
        <f>SUM(M14:M18)</f>
        <v>8080000</v>
      </c>
    </row>
    <row r="21" spans="1:15" ht="13.5" thickTop="1" x14ac:dyDescent="0.2">
      <c r="A21" s="15"/>
      <c r="C21" s="9"/>
      <c r="E21" s="10"/>
    </row>
    <row r="22" spans="1:15" x14ac:dyDescent="0.2">
      <c r="A22" s="66" t="s">
        <v>40</v>
      </c>
      <c r="C22" s="30"/>
      <c r="E22" s="67"/>
      <c r="G22" s="15"/>
      <c r="I22" s="15"/>
      <c r="K22" s="15"/>
      <c r="M22" s="15"/>
    </row>
    <row r="23" spans="1:15" x14ac:dyDescent="0.2">
      <c r="A23" s="66"/>
      <c r="C23" s="30"/>
      <c r="E23" s="67"/>
      <c r="G23" s="15"/>
      <c r="I23" s="15"/>
      <c r="K23" s="15"/>
      <c r="M23" s="15"/>
    </row>
    <row r="24" spans="1:15" ht="14.25" x14ac:dyDescent="0.2">
      <c r="A24" s="68" t="s">
        <v>8</v>
      </c>
      <c r="C24" s="9"/>
      <c r="E24" s="67"/>
      <c r="G24" s="69">
        <v>20000</v>
      </c>
      <c r="H24" s="70"/>
      <c r="I24" s="69">
        <v>75000</v>
      </c>
      <c r="J24" s="70"/>
      <c r="K24" s="71">
        <v>29000</v>
      </c>
      <c r="L24" s="70"/>
      <c r="M24" s="71">
        <f>SUM(G24+I24+K24)</f>
        <v>124000</v>
      </c>
      <c r="O24" s="72"/>
    </row>
    <row r="25" spans="1:15" ht="14.25" x14ac:dyDescent="0.2">
      <c r="A25" s="68" t="s">
        <v>9</v>
      </c>
      <c r="C25" s="9"/>
      <c r="E25" s="10"/>
      <c r="G25" s="69">
        <v>15000</v>
      </c>
      <c r="H25" s="70"/>
      <c r="I25" s="69">
        <v>9000</v>
      </c>
      <c r="J25" s="70"/>
      <c r="K25" s="71">
        <v>21000</v>
      </c>
      <c r="L25" s="70"/>
      <c r="M25" s="71">
        <f t="shared" ref="M25:M42" si="2">SUM(G25+I25+K25)</f>
        <v>45000</v>
      </c>
      <c r="O25" s="72"/>
    </row>
    <row r="26" spans="1:15" ht="14.25" x14ac:dyDescent="0.2">
      <c r="A26" s="68" t="s">
        <v>10</v>
      </c>
      <c r="C26" s="58"/>
      <c r="E26" s="10"/>
      <c r="G26" s="69">
        <v>20000</v>
      </c>
      <c r="H26" s="70"/>
      <c r="I26" s="69">
        <v>25000</v>
      </c>
      <c r="J26" s="70"/>
      <c r="K26" s="71">
        <v>30000</v>
      </c>
      <c r="L26" s="70"/>
      <c r="M26" s="71">
        <f t="shared" si="2"/>
        <v>75000</v>
      </c>
      <c r="O26" s="72"/>
    </row>
    <row r="27" spans="1:15" ht="14.25" x14ac:dyDescent="0.2">
      <c r="A27" s="68" t="s">
        <v>11</v>
      </c>
      <c r="C27" s="30"/>
      <c r="E27" s="10"/>
      <c r="G27" s="69">
        <v>16000</v>
      </c>
      <c r="H27" s="70"/>
      <c r="I27" s="69">
        <v>14000</v>
      </c>
      <c r="J27" s="70"/>
      <c r="K27" s="71">
        <v>40000</v>
      </c>
      <c r="L27" s="70"/>
      <c r="M27" s="71">
        <f t="shared" si="2"/>
        <v>70000</v>
      </c>
      <c r="O27" s="72"/>
    </row>
    <row r="28" spans="1:15" ht="14.25" x14ac:dyDescent="0.2">
      <c r="A28" s="68" t="s">
        <v>12</v>
      </c>
      <c r="C28" s="24"/>
      <c r="E28" s="10"/>
      <c r="G28" s="69">
        <v>80000</v>
      </c>
      <c r="H28" s="70"/>
      <c r="I28" s="69">
        <v>64000</v>
      </c>
      <c r="J28" s="70"/>
      <c r="K28" s="71">
        <v>50000</v>
      </c>
      <c r="L28" s="70"/>
      <c r="M28" s="71">
        <f t="shared" si="2"/>
        <v>194000</v>
      </c>
      <c r="O28" s="72"/>
    </row>
    <row r="29" spans="1:15" ht="14.25" hidden="1" x14ac:dyDescent="0.2">
      <c r="A29" s="73" t="s">
        <v>13</v>
      </c>
      <c r="C29" s="24"/>
      <c r="E29" s="67"/>
      <c r="G29" s="74">
        <v>0</v>
      </c>
      <c r="H29" s="70"/>
      <c r="I29" s="74">
        <v>0</v>
      </c>
      <c r="J29" s="70"/>
      <c r="K29" s="74">
        <v>0</v>
      </c>
      <c r="L29" s="70"/>
      <c r="M29" s="71">
        <f t="shared" si="2"/>
        <v>0</v>
      </c>
      <c r="O29" s="72"/>
    </row>
    <row r="30" spans="1:15" ht="14.25" hidden="1" x14ac:dyDescent="0.2">
      <c r="A30" s="73" t="s">
        <v>14</v>
      </c>
      <c r="C30" s="9"/>
      <c r="E30" s="10"/>
      <c r="G30" s="74">
        <v>18000</v>
      </c>
      <c r="H30" s="70"/>
      <c r="I30" s="74">
        <v>18000</v>
      </c>
      <c r="J30" s="70"/>
      <c r="K30" s="74">
        <v>18000</v>
      </c>
      <c r="L30" s="70"/>
      <c r="M30" s="71">
        <f t="shared" si="2"/>
        <v>54000</v>
      </c>
      <c r="O30" s="72"/>
    </row>
    <row r="31" spans="1:15" ht="14.25" hidden="1" x14ac:dyDescent="0.2">
      <c r="A31" s="73" t="s">
        <v>15</v>
      </c>
      <c r="C31" s="9"/>
      <c r="E31" s="28"/>
      <c r="G31" s="74">
        <v>0</v>
      </c>
      <c r="H31" s="70"/>
      <c r="I31" s="74">
        <v>0</v>
      </c>
      <c r="J31" s="70"/>
      <c r="K31" s="74">
        <v>0</v>
      </c>
      <c r="L31" s="70"/>
      <c r="M31" s="71">
        <f t="shared" si="2"/>
        <v>0</v>
      </c>
      <c r="O31" s="72"/>
    </row>
    <row r="32" spans="1:15" ht="14.25" hidden="1" x14ac:dyDescent="0.2">
      <c r="A32" s="73" t="s">
        <v>16</v>
      </c>
      <c r="C32" s="9"/>
      <c r="E32" s="28"/>
      <c r="G32" s="74">
        <v>0</v>
      </c>
      <c r="H32" s="70"/>
      <c r="I32" s="74">
        <v>0</v>
      </c>
      <c r="J32" s="70"/>
      <c r="K32" s="74">
        <v>0</v>
      </c>
      <c r="L32" s="70"/>
      <c r="M32" s="71">
        <f t="shared" si="2"/>
        <v>0</v>
      </c>
      <c r="O32" s="72"/>
    </row>
    <row r="33" spans="1:15" ht="14.25" hidden="1" x14ac:dyDescent="0.2">
      <c r="A33" s="73" t="s">
        <v>17</v>
      </c>
      <c r="C33" s="9"/>
      <c r="E33" s="10"/>
      <c r="G33" s="74">
        <v>0</v>
      </c>
      <c r="H33" s="70"/>
      <c r="I33" s="74">
        <v>0</v>
      </c>
      <c r="J33" s="70"/>
      <c r="K33" s="74">
        <v>0</v>
      </c>
      <c r="L33" s="70"/>
      <c r="M33" s="71">
        <f t="shared" si="2"/>
        <v>0</v>
      </c>
      <c r="O33" s="72"/>
    </row>
    <row r="34" spans="1:15" ht="14.25" x14ac:dyDescent="0.2">
      <c r="A34" s="75" t="s">
        <v>18</v>
      </c>
      <c r="C34" s="30"/>
      <c r="E34" s="10"/>
      <c r="G34" s="69">
        <v>5000</v>
      </c>
      <c r="H34" s="70"/>
      <c r="I34" s="69">
        <v>0</v>
      </c>
      <c r="J34" s="70"/>
      <c r="K34" s="69">
        <v>0</v>
      </c>
      <c r="L34" s="70"/>
      <c r="M34" s="71">
        <f t="shared" si="2"/>
        <v>5000</v>
      </c>
      <c r="O34" s="72"/>
    </row>
    <row r="35" spans="1:15" ht="14.25" x14ac:dyDescent="0.2">
      <c r="A35" s="68" t="s">
        <v>19</v>
      </c>
      <c r="E35" s="31"/>
      <c r="G35" s="69">
        <v>6000</v>
      </c>
      <c r="H35" s="70"/>
      <c r="I35" s="69">
        <v>15000</v>
      </c>
      <c r="J35" s="70"/>
      <c r="K35" s="71">
        <v>1000</v>
      </c>
      <c r="L35" s="70"/>
      <c r="M35" s="71">
        <f t="shared" si="2"/>
        <v>22000</v>
      </c>
      <c r="O35" s="72"/>
    </row>
    <row r="36" spans="1:15" ht="14.25" x14ac:dyDescent="0.2">
      <c r="A36" s="68" t="s">
        <v>20</v>
      </c>
      <c r="E36" s="32"/>
      <c r="G36" s="69">
        <v>535000</v>
      </c>
      <c r="H36" s="70"/>
      <c r="I36" s="69">
        <v>24000</v>
      </c>
      <c r="J36" s="70"/>
      <c r="K36" s="71">
        <v>211000</v>
      </c>
      <c r="L36" s="70"/>
      <c r="M36" s="71">
        <f t="shared" si="2"/>
        <v>770000</v>
      </c>
      <c r="O36" s="72"/>
    </row>
    <row r="37" spans="1:15" ht="14.25" x14ac:dyDescent="0.2">
      <c r="A37" s="68" t="s">
        <v>35</v>
      </c>
      <c r="E37" s="32"/>
      <c r="G37" s="69">
        <v>8000</v>
      </c>
      <c r="H37" s="70"/>
      <c r="I37" s="69">
        <v>0</v>
      </c>
      <c r="J37" s="70"/>
      <c r="K37" s="71">
        <v>2000</v>
      </c>
      <c r="L37" s="70"/>
      <c r="M37" s="71">
        <f t="shared" si="2"/>
        <v>10000</v>
      </c>
      <c r="O37" s="72"/>
    </row>
    <row r="38" spans="1:15" ht="14.25" x14ac:dyDescent="0.2">
      <c r="A38" s="68" t="s">
        <v>21</v>
      </c>
      <c r="C38" s="33"/>
      <c r="E38" s="32"/>
      <c r="G38" s="69">
        <v>411000</v>
      </c>
      <c r="H38" s="70"/>
      <c r="I38" s="69">
        <v>134000</v>
      </c>
      <c r="J38" s="70"/>
      <c r="K38" s="71">
        <v>155000</v>
      </c>
      <c r="L38" s="70"/>
      <c r="M38" s="71">
        <f t="shared" si="2"/>
        <v>700000</v>
      </c>
      <c r="O38" s="72"/>
    </row>
    <row r="39" spans="1:15" ht="14.25" x14ac:dyDescent="0.2">
      <c r="A39" s="75" t="s">
        <v>22</v>
      </c>
      <c r="C39" s="11"/>
      <c r="E39" s="32"/>
      <c r="G39" s="76">
        <v>8000</v>
      </c>
      <c r="H39" s="70"/>
      <c r="I39" s="76">
        <v>3000</v>
      </c>
      <c r="J39" s="70"/>
      <c r="K39" s="76">
        <v>12000</v>
      </c>
      <c r="L39" s="70"/>
      <c r="M39" s="71">
        <f t="shared" si="2"/>
        <v>23000</v>
      </c>
      <c r="O39" s="72"/>
    </row>
    <row r="40" spans="1:15" ht="14.25" x14ac:dyDescent="0.2">
      <c r="A40" s="68" t="s">
        <v>23</v>
      </c>
      <c r="C40" s="11"/>
      <c r="E40" s="32"/>
      <c r="G40" s="76">
        <v>3000</v>
      </c>
      <c r="H40" s="70"/>
      <c r="I40" s="76">
        <v>18000</v>
      </c>
      <c r="J40" s="70"/>
      <c r="K40" s="76">
        <v>95000</v>
      </c>
      <c r="L40" s="70"/>
      <c r="M40" s="71">
        <f t="shared" si="2"/>
        <v>116000</v>
      </c>
      <c r="O40" s="72"/>
    </row>
    <row r="41" spans="1:15" ht="14.25" x14ac:dyDescent="0.2">
      <c r="A41" s="68" t="s">
        <v>49</v>
      </c>
      <c r="C41" s="11"/>
      <c r="E41" s="32"/>
      <c r="G41" s="76">
        <v>25000</v>
      </c>
      <c r="H41" s="70"/>
      <c r="I41" s="76">
        <v>0</v>
      </c>
      <c r="J41" s="70"/>
      <c r="K41" s="76">
        <v>0</v>
      </c>
      <c r="L41" s="70"/>
      <c r="M41" s="71">
        <f t="shared" si="2"/>
        <v>25000</v>
      </c>
      <c r="O41" s="72"/>
    </row>
    <row r="42" spans="1:15" ht="14.25" x14ac:dyDescent="0.2">
      <c r="A42" s="68" t="s">
        <v>30</v>
      </c>
      <c r="C42" s="11"/>
      <c r="E42" s="32"/>
      <c r="G42" s="77">
        <v>15000</v>
      </c>
      <c r="H42" s="70"/>
      <c r="I42" s="77">
        <v>177000</v>
      </c>
      <c r="J42" s="70"/>
      <c r="K42" s="78">
        <v>108000</v>
      </c>
      <c r="L42" s="70"/>
      <c r="M42" s="78">
        <f t="shared" si="2"/>
        <v>300000</v>
      </c>
      <c r="O42" s="72"/>
    </row>
    <row r="43" spans="1:15" ht="14.25" x14ac:dyDescent="0.2">
      <c r="A43" s="68"/>
      <c r="C43" s="11"/>
      <c r="E43" s="32"/>
      <c r="G43" s="79"/>
      <c r="I43" s="79"/>
      <c r="K43" s="79"/>
      <c r="M43" s="79"/>
      <c r="O43" s="72"/>
    </row>
    <row r="44" spans="1:15" ht="15.75" thickBot="1" x14ac:dyDescent="0.3">
      <c r="A44" s="80" t="s">
        <v>41</v>
      </c>
      <c r="C44" s="11"/>
      <c r="E44" s="32"/>
      <c r="G44" s="81">
        <f>SUM(G24+G25+G26+G27+G28+G34+G35+G36+G37+G38+G39+G40+G41+G42)</f>
        <v>1167000</v>
      </c>
      <c r="I44" s="81">
        <f>SUM(I24+I25+I26+I27+I28+I35+I36+I38+I39+I40+I42)</f>
        <v>558000</v>
      </c>
      <c r="K44" s="81">
        <f>SUM(K24:K28,K34,K35,K36,K38,K39,K40,K42+K37)</f>
        <v>754000</v>
      </c>
      <c r="M44" s="81">
        <f>SUM(M24+M25+M26+M27+M28+M34+M35+M36+M37+M38+M39+M40+M41+M42)</f>
        <v>2479000</v>
      </c>
    </row>
    <row r="45" spans="1:15" ht="15.75" thickTop="1" x14ac:dyDescent="0.25">
      <c r="A45" s="80"/>
      <c r="C45" s="11"/>
      <c r="E45" s="32"/>
      <c r="G45" s="82"/>
      <c r="I45" s="82"/>
      <c r="K45" s="82"/>
      <c r="M45" s="82"/>
    </row>
    <row r="46" spans="1:15" ht="15.75" thickBot="1" x14ac:dyDescent="0.3">
      <c r="A46" s="83" t="s">
        <v>43</v>
      </c>
      <c r="C46" s="11"/>
      <c r="E46" s="32"/>
      <c r="G46" s="84">
        <v>260000</v>
      </c>
      <c r="I46" s="84">
        <v>0</v>
      </c>
      <c r="K46" s="84">
        <v>0</v>
      </c>
      <c r="M46" s="84">
        <f>SUM(G46+I46+K46)</f>
        <v>260000</v>
      </c>
    </row>
    <row r="47" spans="1:15" ht="15" thickTop="1" x14ac:dyDescent="0.2">
      <c r="A47" s="85"/>
      <c r="C47" s="11"/>
      <c r="E47" s="32"/>
      <c r="G47" s="86"/>
      <c r="I47" s="86"/>
      <c r="K47" s="86"/>
      <c r="M47" s="86"/>
    </row>
    <row r="48" spans="1:15" ht="15.75" thickBot="1" x14ac:dyDescent="0.3">
      <c r="A48" s="83" t="s">
        <v>38</v>
      </c>
      <c r="C48" s="11"/>
      <c r="E48" s="32"/>
      <c r="G48" s="87">
        <f>SUM(G20+G44+G46)</f>
        <v>6543000</v>
      </c>
      <c r="I48" s="87">
        <f>SUM(I20+I44+I46)</f>
        <v>1773000</v>
      </c>
      <c r="K48" s="87">
        <f>SUM(K20+K44+K46)</f>
        <v>2503000</v>
      </c>
      <c r="M48" s="87">
        <f>SUM(M20+M44+M46)</f>
        <v>10819000</v>
      </c>
    </row>
    <row r="49" spans="1:13" ht="15.75" thickTop="1" x14ac:dyDescent="0.25">
      <c r="A49" s="83"/>
      <c r="C49" s="11"/>
      <c r="E49" s="32"/>
      <c r="G49" s="88"/>
      <c r="I49" s="88"/>
      <c r="K49" s="88"/>
      <c r="M49" s="88"/>
    </row>
    <row r="50" spans="1:13" ht="15" x14ac:dyDescent="0.25">
      <c r="A50" s="11" t="s">
        <v>52</v>
      </c>
      <c r="B50" s="11"/>
      <c r="C50" s="11"/>
      <c r="E50" s="32"/>
      <c r="G50" s="89">
        <v>6923000</v>
      </c>
      <c r="H50" s="90"/>
      <c r="I50" s="90"/>
      <c r="J50" s="90"/>
      <c r="K50" s="90"/>
      <c r="L50" s="90"/>
      <c r="M50" s="91"/>
    </row>
    <row r="51" spans="1:13" ht="15" x14ac:dyDescent="0.25">
      <c r="A51" s="11"/>
      <c r="B51" s="11"/>
      <c r="C51" s="11"/>
      <c r="E51" s="32"/>
      <c r="G51" s="89"/>
      <c r="H51" s="90"/>
      <c r="I51" s="90"/>
      <c r="J51" s="90"/>
      <c r="K51" s="90"/>
      <c r="L51" s="90"/>
      <c r="M51" s="91"/>
    </row>
    <row r="52" spans="1:13" ht="15.75" thickBot="1" x14ac:dyDescent="0.3">
      <c r="A52" s="107"/>
      <c r="B52" s="107"/>
      <c r="C52" s="11"/>
      <c r="D52" s="28"/>
      <c r="E52" s="32"/>
      <c r="G52" s="89"/>
    </row>
    <row r="53" spans="1:13" ht="14.25" x14ac:dyDescent="0.2">
      <c r="A53" s="43"/>
      <c r="B53" s="11"/>
      <c r="C53" s="11"/>
      <c r="D53" s="28"/>
      <c r="E53" s="32"/>
    </row>
    <row r="54" spans="1:13" ht="14.25" x14ac:dyDescent="0.2">
      <c r="A54" s="11"/>
      <c r="B54" s="11"/>
      <c r="C54" s="11"/>
      <c r="D54" s="28"/>
      <c r="E54" s="32"/>
    </row>
    <row r="55" spans="1:13" ht="14.25" x14ac:dyDescent="0.2">
      <c r="A55" s="11"/>
      <c r="B55" s="11"/>
      <c r="C55" s="11"/>
      <c r="D55" s="28"/>
      <c r="E55" s="32"/>
    </row>
    <row r="56" spans="1:13" ht="14.25" x14ac:dyDescent="0.2">
      <c r="A56" s="11"/>
      <c r="B56" s="11"/>
      <c r="C56" s="11"/>
      <c r="D56" s="28"/>
      <c r="E56" s="32"/>
    </row>
    <row r="57" spans="1:13" x14ac:dyDescent="0.2">
      <c r="B57" s="8"/>
      <c r="C57" s="8"/>
      <c r="D57" s="92"/>
      <c r="E57" s="92"/>
    </row>
    <row r="58" spans="1:13" ht="15" x14ac:dyDescent="0.25">
      <c r="B58" s="93"/>
      <c r="D58" s="68"/>
      <c r="E58" s="68"/>
    </row>
    <row r="59" spans="1:13" ht="15" x14ac:dyDescent="0.25">
      <c r="B59" s="93"/>
      <c r="D59" s="68"/>
      <c r="E59" s="68"/>
    </row>
    <row r="60" spans="1:13" ht="15" x14ac:dyDescent="0.25">
      <c r="B60" s="93"/>
      <c r="D60" s="68"/>
      <c r="E60" s="68"/>
    </row>
    <row r="61" spans="1:13" ht="15" x14ac:dyDescent="0.25">
      <c r="B61" s="93"/>
      <c r="D61" s="68"/>
      <c r="E61" s="68"/>
    </row>
    <row r="62" spans="1:13" ht="15" x14ac:dyDescent="0.25">
      <c r="B62" s="93"/>
      <c r="D62" s="68"/>
      <c r="E62" s="68"/>
    </row>
    <row r="63" spans="1:13" ht="14.25" x14ac:dyDescent="0.2">
      <c r="B63" s="73"/>
      <c r="D63" s="73"/>
      <c r="E63" s="73"/>
    </row>
    <row r="64" spans="1:13" ht="14.25" x14ac:dyDescent="0.2">
      <c r="B64" s="73"/>
      <c r="D64" s="73"/>
      <c r="E64" s="73"/>
    </row>
    <row r="65" spans="2:5" ht="14.25" x14ac:dyDescent="0.2">
      <c r="B65" s="73"/>
      <c r="D65" s="73"/>
      <c r="E65" s="73"/>
    </row>
    <row r="66" spans="2:5" ht="14.25" x14ac:dyDescent="0.2">
      <c r="B66" s="73"/>
      <c r="C66" s="15" t="s">
        <v>28</v>
      </c>
      <c r="D66" s="73"/>
      <c r="E66" s="73"/>
    </row>
    <row r="67" spans="2:5" ht="14.25" x14ac:dyDescent="0.2">
      <c r="B67" s="73"/>
      <c r="C67" s="15"/>
      <c r="D67" s="73"/>
      <c r="E67" s="73"/>
    </row>
    <row r="68" spans="2:5" ht="14.25" x14ac:dyDescent="0.2">
      <c r="B68" s="73"/>
      <c r="C68" s="15"/>
      <c r="D68" s="73"/>
      <c r="E68" s="73"/>
    </row>
    <row r="69" spans="2:5" ht="14.25" x14ac:dyDescent="0.2">
      <c r="B69" s="68"/>
      <c r="D69" s="68"/>
      <c r="E69" s="68"/>
    </row>
    <row r="70" spans="2:5" ht="15" x14ac:dyDescent="0.25">
      <c r="B70" s="93"/>
      <c r="C70" s="15"/>
      <c r="D70" s="68"/>
      <c r="E70" s="68"/>
    </row>
    <row r="71" spans="2:5" ht="15" x14ac:dyDescent="0.25">
      <c r="B71" s="93"/>
      <c r="D71" s="93"/>
      <c r="E71" s="68"/>
    </row>
    <row r="72" spans="2:5" ht="15" x14ac:dyDescent="0.25">
      <c r="B72" s="94"/>
      <c r="D72" s="94"/>
      <c r="E72" s="73"/>
    </row>
    <row r="73" spans="2:5" ht="15" x14ac:dyDescent="0.25">
      <c r="B73" s="94"/>
      <c r="D73" s="94"/>
      <c r="E73" s="73"/>
    </row>
    <row r="74" spans="2:5" ht="15" x14ac:dyDescent="0.25">
      <c r="B74" s="93"/>
      <c r="D74" s="93"/>
      <c r="E74" s="68"/>
    </row>
    <row r="75" spans="2:5" ht="15" x14ac:dyDescent="0.25">
      <c r="B75" s="93"/>
      <c r="D75" s="93"/>
      <c r="E75" s="68"/>
    </row>
    <row r="76" spans="2:5" ht="15" x14ac:dyDescent="0.25">
      <c r="B76" s="93"/>
      <c r="D76" s="68"/>
      <c r="E76" s="68"/>
    </row>
    <row r="77" spans="2:5" ht="14.25" x14ac:dyDescent="0.2">
      <c r="B77" s="68"/>
      <c r="D77" s="68"/>
      <c r="E77" s="68"/>
    </row>
    <row r="78" spans="2:5" ht="14.25" x14ac:dyDescent="0.2">
      <c r="B78" s="68"/>
      <c r="D78" s="68"/>
      <c r="E78" s="68"/>
    </row>
    <row r="79" spans="2:5" ht="15" x14ac:dyDescent="0.25">
      <c r="B79" s="93"/>
      <c r="D79" s="93"/>
      <c r="E79" s="93"/>
    </row>
    <row r="80" spans="2:5" ht="14.25" x14ac:dyDescent="0.2">
      <c r="B80" s="85"/>
      <c r="C80" s="85"/>
      <c r="D80" s="85"/>
      <c r="E80" s="85"/>
    </row>
    <row r="81" spans="1:5" ht="14.25" x14ac:dyDescent="0.2">
      <c r="B81" s="85"/>
      <c r="C81" s="85"/>
      <c r="D81" s="85"/>
      <c r="E81" s="85"/>
    </row>
    <row r="82" spans="1:5" ht="14.25" x14ac:dyDescent="0.2">
      <c r="A82" s="68"/>
      <c r="B82" s="68"/>
      <c r="C82" s="68"/>
      <c r="D82" s="68"/>
      <c r="E82" s="68"/>
    </row>
  </sheetData>
  <mergeCells count="5">
    <mergeCell ref="A1:M1"/>
    <mergeCell ref="A2:M2"/>
    <mergeCell ref="A3:M3"/>
    <mergeCell ref="G7:M7"/>
    <mergeCell ref="A52:B52"/>
  </mergeCells>
  <printOptions horizontalCentered="1"/>
  <pageMargins left="1" right="1" top="1" bottom="1" header="0.5" footer="0.5"/>
  <pageSetup scale="57" fitToHeight="0" orientation="portrait" r:id="rId1"/>
  <headerFooter alignWithMargins="0">
    <oddFooter>&amp;CPage &amp;P of &amp;N&amp;R&amp;8&amp;D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SCDD Salaries &amp; Wages</vt:lpstr>
      <vt:lpstr>16-17 Budget w red. impact</vt:lpstr>
      <vt:lpstr>16-17 Budget w new formula</vt:lpstr>
      <vt:lpstr>Sheet1</vt:lpstr>
      <vt:lpstr>'16-17 Budget w new formula'!Print_Area</vt:lpstr>
      <vt:lpstr>'16-17 Budget w red. impact'!Print_Area</vt:lpstr>
      <vt:lpstr>'SCDD Salaries &amp; Wages'!Print_Area</vt:lpstr>
      <vt:lpstr>'16-17 Budget w new formula'!Print_Titles</vt:lpstr>
      <vt:lpstr>'16-17 Budget w red. impact'!Print_Titles</vt:lpstr>
      <vt:lpstr>'SCDD Salaries &amp; Wages'!Print_Titles</vt:lpstr>
    </vt:vector>
  </TitlesOfParts>
  <Company>CDSS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ISDAdmin</dc:creator>
  <cp:lastModifiedBy>Kevin Rollins</cp:lastModifiedBy>
  <cp:lastPrinted>2016-04-05T16:17:54Z</cp:lastPrinted>
  <dcterms:created xsi:type="dcterms:W3CDTF">2015-04-03T13:53:02Z</dcterms:created>
  <dcterms:modified xsi:type="dcterms:W3CDTF">2016-04-05T16:20:02Z</dcterms:modified>
</cp:coreProperties>
</file>